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19440" windowHeight="9640"/>
  </bookViews>
  <sheets>
    <sheet name="БДДС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2" i="1"/>
  <c r="C36" i="1"/>
  <c r="AK6" i="1"/>
  <c r="AK10" i="1"/>
  <c r="AK13" i="1"/>
  <c r="AK26" i="1"/>
  <c r="AK23" i="1"/>
  <c r="AK32" i="1"/>
  <c r="AK44" i="1"/>
  <c r="AK39" i="1"/>
  <c r="AK5" i="1"/>
  <c r="AJ6" i="1"/>
  <c r="AJ10" i="1"/>
  <c r="AJ13" i="1"/>
  <c r="AJ26" i="1"/>
  <c r="AJ23" i="1"/>
  <c r="AJ32" i="1"/>
  <c r="AJ44" i="1"/>
  <c r="AJ39" i="1"/>
  <c r="AJ5" i="1"/>
  <c r="AI6" i="1"/>
  <c r="AI10" i="1"/>
  <c r="AI13" i="1"/>
  <c r="AI26" i="1"/>
  <c r="AI23" i="1"/>
  <c r="AI32" i="1"/>
  <c r="AI44" i="1"/>
  <c r="AI39" i="1"/>
  <c r="AI5" i="1"/>
  <c r="AH6" i="1"/>
  <c r="AH10" i="1"/>
  <c r="AH13" i="1"/>
  <c r="AH26" i="1"/>
  <c r="AH23" i="1"/>
  <c r="AH32" i="1"/>
  <c r="AH44" i="1"/>
  <c r="AH39" i="1"/>
  <c r="AH5" i="1"/>
  <c r="AG6" i="1"/>
  <c r="AG10" i="1"/>
  <c r="AG13" i="1"/>
  <c r="AG26" i="1"/>
  <c r="AG23" i="1"/>
  <c r="AG32" i="1"/>
  <c r="AG44" i="1"/>
  <c r="AG39" i="1"/>
  <c r="AG5" i="1"/>
  <c r="AF6" i="1"/>
  <c r="AF10" i="1"/>
  <c r="AF13" i="1"/>
  <c r="AF26" i="1"/>
  <c r="AF23" i="1"/>
  <c r="AF32" i="1"/>
  <c r="AF44" i="1"/>
  <c r="AF39" i="1"/>
  <c r="AF5" i="1"/>
  <c r="AE6" i="1"/>
  <c r="AE10" i="1"/>
  <c r="AE13" i="1"/>
  <c r="AE26" i="1"/>
  <c r="AE23" i="1"/>
  <c r="AE32" i="1"/>
  <c r="AE44" i="1"/>
  <c r="AE39" i="1"/>
  <c r="AE5" i="1"/>
  <c r="AD6" i="1"/>
  <c r="AD10" i="1"/>
  <c r="AD13" i="1"/>
  <c r="AD26" i="1"/>
  <c r="AD23" i="1"/>
  <c r="AD32" i="1"/>
  <c r="AD44" i="1"/>
  <c r="AD39" i="1"/>
  <c r="AD5" i="1"/>
  <c r="AC6" i="1"/>
  <c r="AC10" i="1"/>
  <c r="AC13" i="1"/>
  <c r="AC26" i="1"/>
  <c r="AC23" i="1"/>
  <c r="AC32" i="1"/>
  <c r="AC44" i="1"/>
  <c r="AC39" i="1"/>
  <c r="AC5" i="1"/>
  <c r="AB6" i="1"/>
  <c r="AB10" i="1"/>
  <c r="AB13" i="1"/>
  <c r="AB26" i="1"/>
  <c r="AB23" i="1"/>
  <c r="AB32" i="1"/>
  <c r="AB44" i="1"/>
  <c r="AB39" i="1"/>
  <c r="AB5" i="1"/>
  <c r="AA6" i="1"/>
  <c r="AA10" i="1"/>
  <c r="AA13" i="1"/>
  <c r="AA26" i="1"/>
  <c r="AA23" i="1"/>
  <c r="AA32" i="1"/>
  <c r="AA44" i="1"/>
  <c r="AA39" i="1"/>
  <c r="AA5" i="1"/>
  <c r="Z6" i="1"/>
  <c r="Z10" i="1"/>
  <c r="Z13" i="1"/>
  <c r="Z26" i="1"/>
  <c r="Z23" i="1"/>
  <c r="Z32" i="1"/>
  <c r="Z44" i="1"/>
  <c r="Z39" i="1"/>
  <c r="Z5" i="1"/>
  <c r="Y6" i="1"/>
  <c r="Y10" i="1"/>
  <c r="Y13" i="1"/>
  <c r="Y26" i="1"/>
  <c r="Y23" i="1"/>
  <c r="Y32" i="1"/>
  <c r="Y44" i="1"/>
  <c r="Y39" i="1"/>
  <c r="Y5" i="1"/>
  <c r="X6" i="1"/>
  <c r="X10" i="1"/>
  <c r="X13" i="1"/>
  <c r="X26" i="1"/>
  <c r="X23" i="1"/>
  <c r="X32" i="1"/>
  <c r="X44" i="1"/>
  <c r="X39" i="1"/>
  <c r="X5" i="1"/>
  <c r="W6" i="1"/>
  <c r="W10" i="1"/>
  <c r="W13" i="1"/>
  <c r="W26" i="1"/>
  <c r="W23" i="1"/>
  <c r="W32" i="1"/>
  <c r="W44" i="1"/>
  <c r="W39" i="1"/>
  <c r="W5" i="1"/>
  <c r="V6" i="1"/>
  <c r="V10" i="1"/>
  <c r="V13" i="1"/>
  <c r="V26" i="1"/>
  <c r="V23" i="1"/>
  <c r="V32" i="1"/>
  <c r="V44" i="1"/>
  <c r="V39" i="1"/>
  <c r="V5" i="1"/>
  <c r="U6" i="1"/>
  <c r="U10" i="1"/>
  <c r="U13" i="1"/>
  <c r="U26" i="1"/>
  <c r="U23" i="1"/>
  <c r="U32" i="1"/>
  <c r="U44" i="1"/>
  <c r="U39" i="1"/>
  <c r="U5" i="1"/>
  <c r="T6" i="1"/>
  <c r="T10" i="1"/>
  <c r="T13" i="1"/>
  <c r="T26" i="1"/>
  <c r="T23" i="1"/>
  <c r="T32" i="1"/>
  <c r="T44" i="1"/>
  <c r="T39" i="1"/>
  <c r="T5" i="1"/>
  <c r="S6" i="1"/>
  <c r="S10" i="1"/>
  <c r="S13" i="1"/>
  <c r="S26" i="1"/>
  <c r="S23" i="1"/>
  <c r="S32" i="1"/>
  <c r="S44" i="1"/>
  <c r="S39" i="1"/>
  <c r="S5" i="1"/>
  <c r="R6" i="1"/>
  <c r="R10" i="1"/>
  <c r="R13" i="1"/>
  <c r="R26" i="1"/>
  <c r="R23" i="1"/>
  <c r="R32" i="1"/>
  <c r="R44" i="1"/>
  <c r="R39" i="1"/>
  <c r="R5" i="1"/>
  <c r="Q6" i="1"/>
  <c r="Q10" i="1"/>
  <c r="Q13" i="1"/>
  <c r="Q26" i="1"/>
  <c r="Q23" i="1"/>
  <c r="Q32" i="1"/>
  <c r="Q44" i="1"/>
  <c r="Q39" i="1"/>
  <c r="Q5" i="1"/>
  <c r="P6" i="1"/>
  <c r="P10" i="1"/>
  <c r="P13" i="1"/>
  <c r="P26" i="1"/>
  <c r="P23" i="1"/>
  <c r="P32" i="1"/>
  <c r="P44" i="1"/>
  <c r="P39" i="1"/>
  <c r="P5" i="1"/>
  <c r="O6" i="1"/>
  <c r="O10" i="1"/>
  <c r="O13" i="1"/>
  <c r="O26" i="1"/>
  <c r="O23" i="1"/>
  <c r="O32" i="1"/>
  <c r="O44" i="1"/>
  <c r="O39" i="1"/>
  <c r="O5" i="1"/>
  <c r="N6" i="1"/>
  <c r="N10" i="1"/>
  <c r="N13" i="1"/>
  <c r="N26" i="1"/>
  <c r="N23" i="1"/>
  <c r="N32" i="1"/>
  <c r="N44" i="1"/>
  <c r="N39" i="1"/>
  <c r="N5" i="1"/>
  <c r="M6" i="1"/>
  <c r="M10" i="1"/>
  <c r="M13" i="1"/>
  <c r="M26" i="1"/>
  <c r="M23" i="1"/>
  <c r="M32" i="1"/>
  <c r="M44" i="1"/>
  <c r="M39" i="1"/>
  <c r="M5" i="1"/>
  <c r="L6" i="1"/>
  <c r="L10" i="1"/>
  <c r="L13" i="1"/>
  <c r="L26" i="1"/>
  <c r="L23" i="1"/>
  <c r="L32" i="1"/>
  <c r="L44" i="1"/>
  <c r="L39" i="1"/>
  <c r="L5" i="1"/>
  <c r="K6" i="1"/>
  <c r="K10" i="1"/>
  <c r="K13" i="1"/>
  <c r="K26" i="1"/>
  <c r="K23" i="1"/>
  <c r="K32" i="1"/>
  <c r="K44" i="1"/>
  <c r="K39" i="1"/>
  <c r="K5" i="1"/>
  <c r="J6" i="1"/>
  <c r="J10" i="1"/>
  <c r="J13" i="1"/>
  <c r="J26" i="1"/>
  <c r="J23" i="1"/>
  <c r="J32" i="1"/>
  <c r="J44" i="1"/>
  <c r="J39" i="1"/>
  <c r="J5" i="1"/>
  <c r="I6" i="1"/>
  <c r="I10" i="1"/>
  <c r="I13" i="1"/>
  <c r="I26" i="1"/>
  <c r="I23" i="1"/>
  <c r="I32" i="1"/>
  <c r="I44" i="1"/>
  <c r="I39" i="1"/>
  <c r="I5" i="1"/>
  <c r="H6" i="1"/>
  <c r="H10" i="1"/>
  <c r="H13" i="1"/>
  <c r="H26" i="1"/>
  <c r="H23" i="1"/>
  <c r="H32" i="1"/>
  <c r="H44" i="1"/>
  <c r="H39" i="1"/>
  <c r="H5" i="1"/>
  <c r="G6" i="1"/>
  <c r="G10" i="1"/>
  <c r="G13" i="1"/>
  <c r="G26" i="1"/>
  <c r="G23" i="1"/>
  <c r="G32" i="1"/>
  <c r="G44" i="1"/>
  <c r="G39" i="1"/>
  <c r="G5" i="1"/>
  <c r="F6" i="1"/>
  <c r="F10" i="1"/>
  <c r="F13" i="1"/>
  <c r="F23" i="1"/>
  <c r="F32" i="1"/>
  <c r="F44" i="1"/>
  <c r="F39" i="1"/>
  <c r="F5" i="1"/>
  <c r="E6" i="1"/>
  <c r="E10" i="1"/>
  <c r="E13" i="1"/>
  <c r="E23" i="1"/>
  <c r="E32" i="1"/>
  <c r="E44" i="1"/>
  <c r="E39" i="1"/>
  <c r="E5" i="1"/>
  <c r="D6" i="1"/>
  <c r="D10" i="1"/>
  <c r="D13" i="1"/>
  <c r="D26" i="1"/>
  <c r="D23" i="1"/>
  <c r="D32" i="1"/>
  <c r="D44" i="1"/>
  <c r="D39" i="1"/>
  <c r="D5" i="1"/>
  <c r="C7" i="1"/>
  <c r="C8" i="1"/>
  <c r="C9" i="1"/>
  <c r="C26" i="1"/>
  <c r="C28" i="1"/>
  <c r="C27" i="1"/>
  <c r="C31" i="1"/>
  <c r="C25" i="1"/>
  <c r="C30" i="1"/>
  <c r="C24" i="1"/>
  <c r="C23" i="1"/>
  <c r="C6" i="1"/>
  <c r="C11" i="1"/>
  <c r="C10" i="1"/>
  <c r="C14" i="1"/>
  <c r="C18" i="1"/>
  <c r="C19" i="1"/>
  <c r="C22" i="1"/>
  <c r="C13" i="1"/>
  <c r="C33" i="1"/>
  <c r="C34" i="1"/>
  <c r="C32" i="1"/>
  <c r="C54" i="1"/>
  <c r="C55" i="1"/>
  <c r="C56" i="1"/>
  <c r="C57" i="1"/>
  <c r="C58" i="1"/>
  <c r="C59" i="1"/>
  <c r="C60" i="1"/>
  <c r="C61" i="1"/>
  <c r="C53" i="1"/>
  <c r="C40" i="1"/>
  <c r="C41" i="1"/>
  <c r="C42" i="1"/>
  <c r="C43" i="1"/>
  <c r="C44" i="1"/>
  <c r="C50" i="1"/>
  <c r="C51" i="1"/>
  <c r="C52" i="1"/>
  <c r="C39" i="1"/>
  <c r="C5" i="1"/>
  <c r="C15" i="1"/>
  <c r="C16" i="1"/>
  <c r="C20" i="1"/>
  <c r="C21" i="1"/>
  <c r="C29" i="1"/>
  <c r="C35" i="1"/>
  <c r="C45" i="1"/>
  <c r="C46" i="1"/>
  <c r="C47" i="1"/>
  <c r="C48" i="1"/>
  <c r="C49" i="1"/>
  <c r="C62" i="1"/>
  <c r="C63" i="1"/>
</calcChain>
</file>

<file path=xl/sharedStrings.xml><?xml version="1.0" encoding="utf-8"?>
<sst xmlns="http://schemas.openxmlformats.org/spreadsheetml/2006/main" count="153" uniqueCount="114">
  <si>
    <t>Код</t>
  </si>
  <si>
    <t>Наименование статьи</t>
  </si>
  <si>
    <t>факт</t>
  </si>
  <si>
    <t>прогноз</t>
  </si>
  <si>
    <t>1.2</t>
  </si>
  <si>
    <t>Расходы на оплату труда</t>
  </si>
  <si>
    <t>1.2.1.1</t>
  </si>
  <si>
    <t>1.2.2</t>
  </si>
  <si>
    <t>Расходы на аренду</t>
  </si>
  <si>
    <t>1.2.2.1</t>
  </si>
  <si>
    <t>1.2.2.2</t>
  </si>
  <si>
    <t>1.2.3</t>
  </si>
  <si>
    <t>1.2.3.1</t>
  </si>
  <si>
    <t>Коммунальные услуги</t>
  </si>
  <si>
    <t>1.2.3.1.1</t>
  </si>
  <si>
    <t>1.2.3.1.2</t>
  </si>
  <si>
    <t>1.2.3.3</t>
  </si>
  <si>
    <t>IT расходы</t>
  </si>
  <si>
    <t>1.2.3.4</t>
  </si>
  <si>
    <t>1.2.4</t>
  </si>
  <si>
    <t>Услуги сторонних организаций</t>
  </si>
  <si>
    <t>1.2.4.1</t>
  </si>
  <si>
    <t>Охрана</t>
  </si>
  <si>
    <t>1.2.4.2</t>
  </si>
  <si>
    <t>1.2.4.3</t>
  </si>
  <si>
    <t>1.2.5</t>
  </si>
  <si>
    <t>1.2.6</t>
  </si>
  <si>
    <t>1.2.6.1</t>
  </si>
  <si>
    <t>1.2.6.2</t>
  </si>
  <si>
    <t>1.2.6.3</t>
  </si>
  <si>
    <t>1.2.6.4</t>
  </si>
  <si>
    <t>1.2.6.5</t>
  </si>
  <si>
    <t>Прочие расходы</t>
  </si>
  <si>
    <t>Оценка кадастр. стоимости объектов недвиж. имущества</t>
  </si>
  <si>
    <t>Услуги по договору поручения на ведение арбитражного дела</t>
  </si>
  <si>
    <t>Вывоз ТБО</t>
  </si>
  <si>
    <t>Налог 6%</t>
  </si>
  <si>
    <t>Налог на имущество</t>
  </si>
  <si>
    <t>Налог на землю</t>
  </si>
  <si>
    <t>Содержание территории</t>
  </si>
  <si>
    <t>Услуги покоса травы</t>
  </si>
  <si>
    <t>Услуги по уничтожению борщевика</t>
  </si>
  <si>
    <t>1.2.1</t>
  </si>
  <si>
    <t>1.2.1.2</t>
  </si>
  <si>
    <t>1.2.5.1</t>
  </si>
  <si>
    <t>1.2.5.2</t>
  </si>
  <si>
    <t>1.2.5.3</t>
  </si>
  <si>
    <t>1.2.5.4</t>
  </si>
  <si>
    <t>1.2.5.5</t>
  </si>
  <si>
    <t>НП СЗУ Высокое</t>
  </si>
  <si>
    <t>Госпошлина на судебные дела</t>
  </si>
  <si>
    <t>1.2.5.6</t>
  </si>
  <si>
    <t>1.2.5.7</t>
  </si>
  <si>
    <t>1.2.6.6</t>
  </si>
  <si>
    <t>Юридические услуги (регистрационные и пр. действия)</t>
  </si>
  <si>
    <t>Капитальный ремонт дорог</t>
  </si>
  <si>
    <t>1.2.4.3.1</t>
  </si>
  <si>
    <t>1.2.4.3.2</t>
  </si>
  <si>
    <t>1.2.4.3.3</t>
  </si>
  <si>
    <t>1.2.4.4</t>
  </si>
  <si>
    <t>Ремонт домика правления</t>
  </si>
  <si>
    <t>Прочие налоги и сборы</t>
  </si>
  <si>
    <t>Прочие общехозяйственные расходы (закупка канцелярки, МБП)</t>
  </si>
  <si>
    <t>Аренда юридического адреса</t>
  </si>
  <si>
    <t>Прочие штрафы и пени</t>
  </si>
  <si>
    <t>1.2.6.7</t>
  </si>
  <si>
    <t>Налоги, штрафы, пени и сборы</t>
  </si>
  <si>
    <t>1.2.6.8</t>
  </si>
  <si>
    <t>Прочие сборы</t>
  </si>
  <si>
    <t>1.2.6.8.1</t>
  </si>
  <si>
    <t>1.2.6.8.2</t>
  </si>
  <si>
    <t>Исполнительский сбор Клинский РОСП (приставы)</t>
  </si>
  <si>
    <t>Контур / СБИС / лицензия Астрал Отчетность</t>
  </si>
  <si>
    <t>Услуги кредитных организаций (расчетно-кассовое обслуживание)</t>
  </si>
  <si>
    <t>1.2.4.5</t>
  </si>
  <si>
    <t>Почтовые расходы (в том числе на претензионные и судебные дела)</t>
  </si>
  <si>
    <t>Канцелярка</t>
  </si>
  <si>
    <t>Расходы на ГСМ, бензин дря трактора и триммера</t>
  </si>
  <si>
    <t>1.2.3.4.1</t>
  </si>
  <si>
    <t>Оплата сайта</t>
  </si>
  <si>
    <t>Мобильная связь</t>
  </si>
  <si>
    <t>Покупка замка, личины.батарейка.саморезы, леска, катушка для тримера,сверло, кабель, скотч, кисть, мешки д/мус)</t>
  </si>
  <si>
    <t>Расходы на оплату ВЫПИСКИ ЕГРН, кадастр</t>
  </si>
  <si>
    <t>Ремонт ворот / калиток / забора</t>
  </si>
  <si>
    <t>Доски, профиль металл, брус\стройматериалы, ПГС</t>
  </si>
  <si>
    <t>НДФЛ и страховые взносы</t>
  </si>
  <si>
    <t>Штрафы, пени по налогам и сборам (по налогу за землю)</t>
  </si>
  <si>
    <t>За информационные услуги (электронный документооборот)</t>
  </si>
  <si>
    <t>Чистка дорог / работа трактора</t>
  </si>
  <si>
    <t>Непредвиденные расходы</t>
  </si>
  <si>
    <t>1.2.5.6.1</t>
  </si>
  <si>
    <t>1.2.5.6.2</t>
  </si>
  <si>
    <t>1.2.5.6.3</t>
  </si>
  <si>
    <t>1.2.5.6.4</t>
  </si>
  <si>
    <t>1.2.5.6.5</t>
  </si>
  <si>
    <t>1.2.5.8</t>
  </si>
  <si>
    <t>1.2.5.9</t>
  </si>
  <si>
    <t>1.2.3.4.2</t>
  </si>
  <si>
    <t>Оплата интернета</t>
  </si>
  <si>
    <t>Сезонный ремонт дорог (засыпка ям щебнем)</t>
  </si>
  <si>
    <t>Отклонения</t>
  </si>
  <si>
    <t>Итого прогноз на 12 месяцев</t>
  </si>
  <si>
    <t>Общехозяйственные расходы</t>
  </si>
  <si>
    <t>Хозяйственные расходы</t>
  </si>
  <si>
    <t>Мосэнергосбыт (уличное освещение)</t>
  </si>
  <si>
    <t xml:space="preserve">Оплата услуг нотариуса </t>
  </si>
  <si>
    <t>Затраты по ремонту и содержанию имущества</t>
  </si>
  <si>
    <t>1.2.3.11</t>
  </si>
  <si>
    <t>Заработная плата Сотрудников (Председатель, Бух-тер, Рабочий)</t>
  </si>
  <si>
    <t>Аренда клуба в Высоковске (собрания)</t>
  </si>
  <si>
    <t>1.2.3.1.3</t>
  </si>
  <si>
    <t>Услуги Типографии(печать бюллютеней, банеры)</t>
  </si>
  <si>
    <t>Катридж</t>
  </si>
  <si>
    <t>Плата за негативное воздействие на окружающую среду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</si>
</sst>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#,##0_ ;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4" tint="-0.499984740745262"/>
      <name val="Calibri"/>
      <family val="2"/>
      <charset val="204"/>
      <scheme val="minor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8"/>
      <color theme="1"/>
      <name val="Arial Narrow"/>
      <family val="2"/>
      <charset val="204"/>
    </font>
    <font>
      <sz val="7"/>
      <name val="Arial Narrow"/>
      <family val="2"/>
      <charset val="204"/>
    </font>
    <font>
      <b/>
      <sz val="9"/>
      <color rgb="FF7030A0"/>
      <name val="Arial Narrow"/>
      <family val="2"/>
      <charset val="204"/>
    </font>
    <font>
      <b/>
      <sz val="1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 style="hair">
        <color auto="1"/>
      </right>
      <top style="hair">
        <color theme="4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auto="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1" applyFont="1"/>
    <xf numFmtId="0" fontId="1" fillId="0" borderId="0" xfId="1"/>
    <xf numFmtId="41" fontId="1" fillId="0" borderId="0" xfId="1" applyNumberFormat="1"/>
    <xf numFmtId="0" fontId="3" fillId="2" borderId="0" xfId="1" applyFont="1" applyFill="1" applyAlignment="1">
      <alignment horizontal="center" vertical="center"/>
    </xf>
    <xf numFmtId="43" fontId="1" fillId="0" borderId="7" xfId="2" applyFont="1" applyBorder="1"/>
    <xf numFmtId="43" fontId="1" fillId="4" borderId="7" xfId="2" applyFont="1" applyFill="1" applyBorder="1"/>
    <xf numFmtId="49" fontId="4" fillId="0" borderId="11" xfId="1" applyNumberFormat="1" applyFont="1" applyBorder="1" applyAlignment="1">
      <alignment horizontal="left" vertical="top"/>
    </xf>
    <xf numFmtId="41" fontId="4" fillId="0" borderId="11" xfId="1" applyNumberFormat="1" applyFont="1" applyBorder="1" applyAlignment="1">
      <alignment horizontal="left" vertical="top" indent="2"/>
    </xf>
    <xf numFmtId="41" fontId="4" fillId="4" borderId="11" xfId="1" applyNumberFormat="1" applyFont="1" applyFill="1" applyBorder="1" applyAlignment="1">
      <alignment horizontal="left" vertical="top"/>
    </xf>
    <xf numFmtId="49" fontId="5" fillId="0" borderId="11" xfId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left" vertical="top" indent="3"/>
    </xf>
    <xf numFmtId="41" fontId="6" fillId="0" borderId="11" xfId="1" applyNumberFormat="1" applyFont="1" applyBorder="1" applyAlignment="1">
      <alignment horizontal="left" vertical="top" indent="3"/>
    </xf>
    <xf numFmtId="49" fontId="7" fillId="0" borderId="11" xfId="1" applyNumberFormat="1" applyFont="1" applyBorder="1" applyAlignment="1">
      <alignment horizontal="left" vertical="top" indent="3"/>
    </xf>
    <xf numFmtId="41" fontId="7" fillId="0" borderId="11" xfId="1" applyNumberFormat="1" applyFont="1" applyBorder="1" applyAlignment="1">
      <alignment horizontal="left" vertical="top" indent="2"/>
    </xf>
    <xf numFmtId="41" fontId="7" fillId="0" borderId="11" xfId="1" applyNumberFormat="1" applyFont="1" applyFill="1" applyBorder="1" applyAlignment="1">
      <alignment horizontal="left" vertical="top" indent="2"/>
    </xf>
    <xf numFmtId="49" fontId="4" fillId="0" borderId="11" xfId="1" applyNumberFormat="1" applyFont="1" applyFill="1" applyBorder="1" applyAlignment="1">
      <alignment horizontal="left" vertical="top" indent="3"/>
    </xf>
    <xf numFmtId="49" fontId="4" fillId="0" borderId="11" xfId="1" applyNumberFormat="1" applyFont="1" applyFill="1" applyBorder="1" applyAlignment="1">
      <alignment horizontal="left" vertical="top"/>
    </xf>
    <xf numFmtId="41" fontId="4" fillId="0" borderId="11" xfId="1" applyNumberFormat="1" applyFont="1" applyFill="1" applyBorder="1" applyAlignment="1">
      <alignment horizontal="left" vertical="top" indent="2"/>
    </xf>
    <xf numFmtId="0" fontId="1" fillId="0" borderId="0" xfId="1" applyFill="1"/>
    <xf numFmtId="43" fontId="0" fillId="0" borderId="7" xfId="2" applyFont="1" applyBorder="1"/>
    <xf numFmtId="41" fontId="7" fillId="6" borderId="11" xfId="1" applyNumberFormat="1" applyFont="1" applyFill="1" applyBorder="1" applyAlignment="1">
      <alignment horizontal="left" vertical="top" indent="2"/>
    </xf>
    <xf numFmtId="41" fontId="4" fillId="6" borderId="11" xfId="1" applyNumberFormat="1" applyFont="1" applyFill="1" applyBorder="1" applyAlignment="1">
      <alignment horizontal="left" vertical="top" indent="2"/>
    </xf>
    <xf numFmtId="49" fontId="7" fillId="0" borderId="11" xfId="1" applyNumberFormat="1" applyFont="1" applyBorder="1" applyAlignment="1">
      <alignment horizontal="left" vertical="top" wrapText="1" indent="3"/>
    </xf>
    <xf numFmtId="41" fontId="9" fillId="4" borderId="11" xfId="1" applyNumberFormat="1" applyFont="1" applyFill="1" applyBorder="1" applyAlignment="1">
      <alignment horizontal="left" vertical="top" indent="1"/>
    </xf>
    <xf numFmtId="41" fontId="9" fillId="4" borderId="11" xfId="1" applyNumberFormat="1" applyFont="1" applyFill="1" applyBorder="1" applyAlignment="1">
      <alignment horizontal="left" vertical="top" indent="2"/>
    </xf>
    <xf numFmtId="0" fontId="1" fillId="0" borderId="0" xfId="1" applyFont="1"/>
    <xf numFmtId="49" fontId="9" fillId="4" borderId="11" xfId="1" applyNumberFormat="1" applyFont="1" applyFill="1" applyBorder="1" applyAlignment="1">
      <alignment horizontal="left" vertical="top" indent="1"/>
    </xf>
    <xf numFmtId="49" fontId="9" fillId="4" borderId="11" xfId="1" applyNumberFormat="1" applyFont="1" applyFill="1" applyBorder="1" applyAlignment="1">
      <alignment horizontal="left" vertical="top"/>
    </xf>
    <xf numFmtId="49" fontId="9" fillId="4" borderId="11" xfId="1" applyNumberFormat="1" applyFont="1" applyFill="1" applyBorder="1" applyAlignment="1">
      <alignment horizontal="left" vertical="top" indent="2"/>
    </xf>
    <xf numFmtId="0" fontId="2" fillId="3" borderId="12" xfId="1" applyFont="1" applyFill="1" applyBorder="1" applyAlignment="1">
      <alignment horizontal="center"/>
    </xf>
    <xf numFmtId="0" fontId="2" fillId="3" borderId="1" xfId="1" applyFont="1" applyFill="1" applyBorder="1" applyAlignment="1"/>
    <xf numFmtId="0" fontId="2" fillId="3" borderId="2" xfId="1" applyFont="1" applyFill="1" applyBorder="1" applyAlignment="1"/>
    <xf numFmtId="0" fontId="2" fillId="3" borderId="3" xfId="1" applyFont="1" applyFill="1" applyBorder="1" applyAlignment="1"/>
    <xf numFmtId="41" fontId="8" fillId="0" borderId="11" xfId="1" applyNumberFormat="1" applyFont="1" applyFill="1" applyBorder="1" applyAlignment="1">
      <alignment horizontal="left" vertical="top" indent="2"/>
    </xf>
    <xf numFmtId="17" fontId="2" fillId="3" borderId="1" xfId="1" applyNumberFormat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7" fontId="2" fillId="3" borderId="3" xfId="1" applyNumberFormat="1" applyFont="1" applyFill="1" applyBorder="1" applyAlignment="1">
      <alignment horizont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left" vertical="top" wrapText="1"/>
    </xf>
    <xf numFmtId="0" fontId="9" fillId="5" borderId="9" xfId="1" applyFont="1" applyFill="1" applyBorder="1" applyAlignment="1">
      <alignment horizontal="left" vertical="top" wrapText="1"/>
    </xf>
    <xf numFmtId="0" fontId="9" fillId="5" borderId="6" xfId="1" applyFont="1" applyFill="1" applyBorder="1" applyAlignment="1">
      <alignment horizontal="left" vertical="top"/>
    </xf>
    <xf numFmtId="0" fontId="9" fillId="5" borderId="10" xfId="1" applyFont="1" applyFill="1" applyBorder="1" applyAlignment="1">
      <alignment horizontal="left" vertical="top"/>
    </xf>
    <xf numFmtId="164" fontId="9" fillId="4" borderId="11" xfId="1" applyNumberFormat="1" applyFont="1" applyFill="1" applyBorder="1" applyAlignment="1">
      <alignment horizontal="left" vertical="top" indent="2"/>
    </xf>
  </cellXfs>
  <cellStyles count="7">
    <cellStyle name="Гиперссылка" xfId="3" builtinId="8" hidden="1"/>
    <cellStyle name="Гиперссылка" xfId="5" builtinId="8" hidden="1"/>
    <cellStyle name="Обычный" xfId="0" builtinId="0"/>
    <cellStyle name="Обычный 2" xfId="1"/>
    <cellStyle name="Просмотренная гиперссылка" xfId="4" builtinId="9" hidden="1"/>
    <cellStyle name="Просмотренная гиперссылка" xfId="6" builtinId="9" hidden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abSelected="1" zoomScale="150" zoomScaleNormal="150" zoomScalePageLayoutView="150" workbookViewId="0">
      <pane xSplit="3" ySplit="5" topLeftCell="D42" activePane="bottomRight" state="frozen"/>
      <selection pane="topRight" activeCell="D1" sqref="D1"/>
      <selection pane="bottomLeft" activeCell="A6" sqref="A6"/>
      <selection pane="bottomRight" activeCell="D46" sqref="D46"/>
    </sheetView>
  </sheetViews>
  <sheetFormatPr baseColWidth="10" defaultColWidth="9.1640625" defaultRowHeight="14" outlineLevelCol="1" x14ac:dyDescent="0"/>
  <cols>
    <col min="1" max="1" width="10.6640625" style="2" bestFit="1" customWidth="1"/>
    <col min="2" max="2" width="41.1640625" style="2" customWidth="1"/>
    <col min="3" max="3" width="15.5" style="2" customWidth="1" collapsed="1"/>
    <col min="4" max="4" width="15" style="2" customWidth="1"/>
    <col min="5" max="6" width="15" style="2" hidden="1" customWidth="1" outlineLevel="1"/>
    <col min="7" max="7" width="15" style="2" customWidth="1" collapsed="1"/>
    <col min="8" max="9" width="15" style="2" hidden="1" customWidth="1" outlineLevel="1"/>
    <col min="10" max="10" width="15" style="2" customWidth="1" collapsed="1"/>
    <col min="11" max="12" width="15" style="2" hidden="1" customWidth="1" outlineLevel="1"/>
    <col min="13" max="13" width="15" style="2" customWidth="1" collapsed="1"/>
    <col min="14" max="15" width="15" style="2" hidden="1" customWidth="1" outlineLevel="1"/>
    <col min="16" max="16" width="15" style="2" customWidth="1" collapsed="1"/>
    <col min="17" max="18" width="15" style="2" hidden="1" customWidth="1" outlineLevel="1"/>
    <col min="19" max="19" width="15" style="2" customWidth="1" collapsed="1"/>
    <col min="20" max="21" width="15" style="2" hidden="1" customWidth="1" outlineLevel="1"/>
    <col min="22" max="22" width="15" style="2" customWidth="1" collapsed="1"/>
    <col min="23" max="24" width="15" style="2" hidden="1" customWidth="1" outlineLevel="1"/>
    <col min="25" max="25" width="15" style="2" customWidth="1" collapsed="1"/>
    <col min="26" max="27" width="15" style="2" hidden="1" customWidth="1" outlineLevel="1"/>
    <col min="28" max="28" width="15" style="2" customWidth="1" collapsed="1"/>
    <col min="29" max="30" width="15" style="2" hidden="1" customWidth="1" outlineLevel="1"/>
    <col min="31" max="31" width="15" style="2" customWidth="1" collapsed="1"/>
    <col min="32" max="33" width="15" style="2" hidden="1" customWidth="1" outlineLevel="1"/>
    <col min="34" max="34" width="15" style="2" customWidth="1" collapsed="1"/>
    <col min="35" max="36" width="15" style="2" hidden="1" customWidth="1" outlineLevel="1"/>
    <col min="37" max="37" width="15" style="2" customWidth="1" collapsed="1"/>
    <col min="38" max="39" width="15" style="2" hidden="1" customWidth="1" outlineLevel="1"/>
    <col min="40" max="40" width="9.1640625" style="2" collapsed="1"/>
    <col min="41" max="16384" width="9.1640625" style="2"/>
  </cols>
  <sheetData>
    <row r="1" spans="1:39">
      <c r="A1" s="1"/>
      <c r="B1" s="1"/>
      <c r="AE1" s="3"/>
      <c r="AH1" s="3"/>
    </row>
    <row r="2" spans="1:39">
      <c r="A2" s="4"/>
      <c r="B2" s="4" t="s">
        <v>49</v>
      </c>
      <c r="C2" s="40" t="s">
        <v>101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  <c r="Q2" s="30"/>
      <c r="R2" s="30"/>
      <c r="S2" s="31">
        <v>2020</v>
      </c>
      <c r="T2" s="30"/>
      <c r="U2" s="30"/>
      <c r="V2" s="32"/>
      <c r="W2" s="30"/>
      <c r="X2" s="30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spans="1:39" s="26" customFormat="1">
      <c r="A3" s="42" t="s">
        <v>0</v>
      </c>
      <c r="B3" s="44" t="s">
        <v>1</v>
      </c>
      <c r="C3" s="41"/>
      <c r="D3" s="35">
        <v>44044</v>
      </c>
      <c r="E3" s="36"/>
      <c r="F3" s="37"/>
      <c r="G3" s="35">
        <v>44075</v>
      </c>
      <c r="H3" s="36"/>
      <c r="I3" s="37"/>
      <c r="J3" s="35">
        <v>44105</v>
      </c>
      <c r="K3" s="36"/>
      <c r="L3" s="37"/>
      <c r="M3" s="35">
        <v>44136</v>
      </c>
      <c r="N3" s="36"/>
      <c r="O3" s="37"/>
      <c r="P3" s="35">
        <v>44166</v>
      </c>
      <c r="Q3" s="36"/>
      <c r="R3" s="37"/>
      <c r="S3" s="35">
        <v>44197</v>
      </c>
      <c r="T3" s="38"/>
      <c r="U3" s="39"/>
      <c r="V3" s="35">
        <v>44228</v>
      </c>
      <c r="W3" s="38"/>
      <c r="X3" s="39"/>
      <c r="Y3" s="35">
        <v>44256</v>
      </c>
      <c r="Z3" s="36"/>
      <c r="AA3" s="37"/>
      <c r="AB3" s="35">
        <v>44287</v>
      </c>
      <c r="AC3" s="36"/>
      <c r="AD3" s="37"/>
      <c r="AE3" s="35">
        <v>44317</v>
      </c>
      <c r="AF3" s="36"/>
      <c r="AG3" s="37"/>
      <c r="AH3" s="35">
        <v>41061</v>
      </c>
      <c r="AI3" s="36"/>
      <c r="AJ3" s="37"/>
      <c r="AK3" s="35">
        <v>44378</v>
      </c>
      <c r="AL3" s="36"/>
      <c r="AM3" s="37"/>
    </row>
    <row r="4" spans="1:39" s="26" customFormat="1">
      <c r="A4" s="43"/>
      <c r="B4" s="45"/>
      <c r="C4" s="6" t="s">
        <v>3</v>
      </c>
      <c r="D4" s="5" t="s">
        <v>3</v>
      </c>
      <c r="E4" s="20" t="s">
        <v>2</v>
      </c>
      <c r="F4" s="20" t="s">
        <v>100</v>
      </c>
      <c r="G4" s="5" t="s">
        <v>3</v>
      </c>
      <c r="H4" s="20" t="s">
        <v>2</v>
      </c>
      <c r="I4" s="20" t="s">
        <v>100</v>
      </c>
      <c r="J4" s="5" t="s">
        <v>3</v>
      </c>
      <c r="K4" s="20" t="s">
        <v>2</v>
      </c>
      <c r="L4" s="20" t="s">
        <v>100</v>
      </c>
      <c r="M4" s="5" t="s">
        <v>3</v>
      </c>
      <c r="N4" s="20" t="s">
        <v>2</v>
      </c>
      <c r="O4" s="20" t="s">
        <v>100</v>
      </c>
      <c r="P4" s="5" t="s">
        <v>3</v>
      </c>
      <c r="Q4" s="20" t="s">
        <v>2</v>
      </c>
      <c r="R4" s="20" t="s">
        <v>100</v>
      </c>
      <c r="S4" s="5" t="s">
        <v>3</v>
      </c>
      <c r="T4" s="20" t="s">
        <v>2</v>
      </c>
      <c r="U4" s="20" t="s">
        <v>100</v>
      </c>
      <c r="V4" s="5" t="s">
        <v>3</v>
      </c>
      <c r="W4" s="20" t="s">
        <v>2</v>
      </c>
      <c r="X4" s="20" t="s">
        <v>100</v>
      </c>
      <c r="Y4" s="5" t="s">
        <v>3</v>
      </c>
      <c r="Z4" s="20" t="s">
        <v>2</v>
      </c>
      <c r="AA4" s="20" t="s">
        <v>100</v>
      </c>
      <c r="AB4" s="5" t="s">
        <v>3</v>
      </c>
      <c r="AC4" s="20" t="s">
        <v>2</v>
      </c>
      <c r="AD4" s="20" t="s">
        <v>100</v>
      </c>
      <c r="AE4" s="5" t="s">
        <v>3</v>
      </c>
      <c r="AF4" s="20" t="s">
        <v>2</v>
      </c>
      <c r="AG4" s="20" t="s">
        <v>100</v>
      </c>
      <c r="AH4" s="5" t="s">
        <v>3</v>
      </c>
      <c r="AI4" s="20" t="s">
        <v>2</v>
      </c>
      <c r="AJ4" s="20" t="s">
        <v>100</v>
      </c>
      <c r="AK4" s="5" t="s">
        <v>3</v>
      </c>
      <c r="AL4" s="20" t="s">
        <v>2</v>
      </c>
      <c r="AM4" s="20" t="s">
        <v>100</v>
      </c>
    </row>
    <row r="5" spans="1:39" s="26" customFormat="1">
      <c r="A5" s="27" t="s">
        <v>4</v>
      </c>
      <c r="B5" s="28" t="s">
        <v>102</v>
      </c>
      <c r="C5" s="24">
        <f>C6+C10+C13+C23+C32+C53+C39</f>
        <v>2434766.02</v>
      </c>
      <c r="D5" s="24">
        <f>D6+D10+D13+D23+D32+D53+D39</f>
        <v>178385</v>
      </c>
      <c r="E5" s="24">
        <f>E6+E10+E13+E23+E32+E53+E39</f>
        <v>31200</v>
      </c>
      <c r="F5" s="24">
        <f>F6+F10+F13+F23+F32+F53+F39</f>
        <v>31200</v>
      </c>
      <c r="G5" s="24">
        <f>G6+G10+G13+G23+G32+G53+G39</f>
        <v>165865</v>
      </c>
      <c r="H5" s="24">
        <f>H6+H10+H13+H23+H32+H53+H39</f>
        <v>33700</v>
      </c>
      <c r="I5" s="24">
        <f>I6+I10+I13+I23+I32+I53+I39</f>
        <v>33700</v>
      </c>
      <c r="J5" s="24">
        <f>J6+J10+J13+J23+J32+J53+J39</f>
        <v>161065</v>
      </c>
      <c r="K5" s="24">
        <f>K6+K10+K13+K23+K32+K53+K39</f>
        <v>33700</v>
      </c>
      <c r="L5" s="24">
        <f>L6+L10+L13+L23+L32+L53+L39</f>
        <v>33700</v>
      </c>
      <c r="M5" s="24">
        <f>M6+M10+M13+M23+M32+M53+M39</f>
        <v>158885</v>
      </c>
      <c r="N5" s="24">
        <f>N6+N10+N13+N23+N32+N53+N39</f>
        <v>33700</v>
      </c>
      <c r="O5" s="24">
        <f>O6+O10+O13+O23+O32+O53+O39</f>
        <v>33700</v>
      </c>
      <c r="P5" s="24">
        <f>P6+P10+P13+P23+P32+P53+P39</f>
        <v>161565</v>
      </c>
      <c r="Q5" s="24">
        <f>Q6+Q10+Q13+Q23+Q32+Q53+Q39</f>
        <v>121000</v>
      </c>
      <c r="R5" s="24">
        <f>R6+R10+R13+R23+R32+R53+R39</f>
        <v>121000</v>
      </c>
      <c r="S5" s="24">
        <f>S6+S10+S13+S23+S32+S53+S39</f>
        <v>162324.56</v>
      </c>
      <c r="T5" s="24">
        <f>T6+T10+T13+T23+T32+T53+T39</f>
        <v>121000</v>
      </c>
      <c r="U5" s="24">
        <f>U6+U10+U13+U23+U32+U53+U39</f>
        <v>121000</v>
      </c>
      <c r="V5" s="24">
        <f>V6+V10+V13+V23+V32+V53+V39</f>
        <v>158277.93</v>
      </c>
      <c r="W5" s="24">
        <f>W6+W10+W13+W23+W32+W53+W39</f>
        <v>121000</v>
      </c>
      <c r="X5" s="24">
        <f>X6+X10+X13+X23+X32+X53+X39</f>
        <v>121000</v>
      </c>
      <c r="Y5" s="24">
        <f>Y6+Y10+Y13+Y23+Y32+Y53+Y39</f>
        <v>191065</v>
      </c>
      <c r="Z5" s="24">
        <f>Z6+Z10+Z13+Z23+Z32+Z53+Z39</f>
        <v>38700</v>
      </c>
      <c r="AA5" s="24">
        <f>AA6+AA10+AA13+AA23+AA32+AA53+AA39</f>
        <v>38700</v>
      </c>
      <c r="AB5" s="24">
        <f>AB6+AB10+AB13+AB23+AB32+AB53+AB39</f>
        <v>202085</v>
      </c>
      <c r="AC5" s="24">
        <f>AC6+AC10+AC13+AC23+AC32+AC53+AC39</f>
        <v>33700</v>
      </c>
      <c r="AD5" s="24">
        <f>AD6+AD10+AD13+AD23+AD32+AD53+AD39</f>
        <v>33700</v>
      </c>
      <c r="AE5" s="24">
        <f>AE6+AE10+AE13+AE23+AE32+AE53+AE39</f>
        <v>204865</v>
      </c>
      <c r="AF5" s="24">
        <f>AF6+AF10+AF13+AF23+AF32+AF53+AF39</f>
        <v>33700</v>
      </c>
      <c r="AG5" s="24">
        <f>AG6+AG10+AG13+AG23+AG32+AG53+AG39</f>
        <v>33700</v>
      </c>
      <c r="AH5" s="24">
        <f>AH6+AH10+AH13+AH23+AH32+AH53+AH39</f>
        <v>206065</v>
      </c>
      <c r="AI5" s="24">
        <f>AI6+AI10+AI13+AI23+AI32+AI53+AI39</f>
        <v>33700</v>
      </c>
      <c r="AJ5" s="24">
        <f>AJ6+AJ10+AJ13+AJ23+AJ32+AJ53+AJ39</f>
        <v>33700</v>
      </c>
      <c r="AK5" s="24">
        <f>AK6+AK10+AK13+AK23+AK32+AK53+AK39</f>
        <v>209865</v>
      </c>
      <c r="AL5" s="24"/>
      <c r="AM5" s="24"/>
    </row>
    <row r="6" spans="1:39" s="26" customFormat="1">
      <c r="A6" s="29" t="s">
        <v>42</v>
      </c>
      <c r="B6" s="28" t="s">
        <v>5</v>
      </c>
      <c r="C6" s="25">
        <f>C7+C8+C9</f>
        <v>937440</v>
      </c>
      <c r="D6" s="25">
        <f t="shared" ref="D6:AK6" si="0">D7+D8+D9</f>
        <v>78120</v>
      </c>
      <c r="E6" s="25">
        <f t="shared" si="0"/>
        <v>0</v>
      </c>
      <c r="F6" s="25">
        <f t="shared" si="0"/>
        <v>0</v>
      </c>
      <c r="G6" s="25">
        <f t="shared" si="0"/>
        <v>78120</v>
      </c>
      <c r="H6" s="25">
        <f t="shared" si="0"/>
        <v>0</v>
      </c>
      <c r="I6" s="25">
        <f t="shared" si="0"/>
        <v>0</v>
      </c>
      <c r="J6" s="25">
        <f t="shared" si="0"/>
        <v>78120</v>
      </c>
      <c r="K6" s="25">
        <f t="shared" si="0"/>
        <v>0</v>
      </c>
      <c r="L6" s="25">
        <f t="shared" si="0"/>
        <v>0</v>
      </c>
      <c r="M6" s="25">
        <f t="shared" si="0"/>
        <v>78120</v>
      </c>
      <c r="N6" s="25">
        <f t="shared" si="0"/>
        <v>0</v>
      </c>
      <c r="O6" s="25">
        <f t="shared" si="0"/>
        <v>0</v>
      </c>
      <c r="P6" s="25">
        <f t="shared" si="0"/>
        <v>78120</v>
      </c>
      <c r="Q6" s="25">
        <f t="shared" si="0"/>
        <v>0</v>
      </c>
      <c r="R6" s="25">
        <f t="shared" si="0"/>
        <v>0</v>
      </c>
      <c r="S6" s="25">
        <f t="shared" si="0"/>
        <v>78120</v>
      </c>
      <c r="T6" s="25">
        <f t="shared" si="0"/>
        <v>0</v>
      </c>
      <c r="U6" s="25">
        <f t="shared" si="0"/>
        <v>0</v>
      </c>
      <c r="V6" s="25">
        <f t="shared" si="0"/>
        <v>78120</v>
      </c>
      <c r="W6" s="25">
        <f t="shared" si="0"/>
        <v>0</v>
      </c>
      <c r="X6" s="25">
        <f t="shared" si="0"/>
        <v>0</v>
      </c>
      <c r="Y6" s="25">
        <f t="shared" si="0"/>
        <v>78120</v>
      </c>
      <c r="Z6" s="25">
        <f t="shared" si="0"/>
        <v>0</v>
      </c>
      <c r="AA6" s="25">
        <f t="shared" si="0"/>
        <v>0</v>
      </c>
      <c r="AB6" s="25">
        <f t="shared" si="0"/>
        <v>78120</v>
      </c>
      <c r="AC6" s="25">
        <f t="shared" si="0"/>
        <v>0</v>
      </c>
      <c r="AD6" s="25">
        <f t="shared" si="0"/>
        <v>0</v>
      </c>
      <c r="AE6" s="25">
        <f t="shared" si="0"/>
        <v>78120</v>
      </c>
      <c r="AF6" s="25">
        <f t="shared" si="0"/>
        <v>0</v>
      </c>
      <c r="AG6" s="25">
        <f t="shared" si="0"/>
        <v>0</v>
      </c>
      <c r="AH6" s="25">
        <f t="shared" si="0"/>
        <v>78120</v>
      </c>
      <c r="AI6" s="25">
        <f t="shared" si="0"/>
        <v>0</v>
      </c>
      <c r="AJ6" s="25">
        <f t="shared" si="0"/>
        <v>0</v>
      </c>
      <c r="AK6" s="25">
        <f t="shared" si="0"/>
        <v>78120</v>
      </c>
      <c r="AL6" s="25"/>
      <c r="AM6" s="25"/>
    </row>
    <row r="7" spans="1:39">
      <c r="A7" s="11" t="s">
        <v>6</v>
      </c>
      <c r="B7" s="7" t="s">
        <v>108</v>
      </c>
      <c r="C7" s="9">
        <f>S7+V7+Y7+AB7+AE7+AH7+AK7+D7+G7+J7+M7+P7</f>
        <v>626400</v>
      </c>
      <c r="D7" s="8">
        <v>52200</v>
      </c>
      <c r="E7" s="8"/>
      <c r="F7" s="8"/>
      <c r="G7" s="8">
        <v>52200</v>
      </c>
      <c r="H7" s="8"/>
      <c r="I7" s="8"/>
      <c r="J7" s="8">
        <v>52200</v>
      </c>
      <c r="K7" s="8"/>
      <c r="L7" s="8"/>
      <c r="M7" s="8">
        <v>52200</v>
      </c>
      <c r="N7" s="8"/>
      <c r="O7" s="8"/>
      <c r="P7" s="8">
        <v>52200</v>
      </c>
      <c r="Q7" s="8"/>
      <c r="R7" s="8"/>
      <c r="S7" s="18">
        <v>52200</v>
      </c>
      <c r="T7" s="8"/>
      <c r="U7" s="8"/>
      <c r="V7" s="8">
        <v>52200</v>
      </c>
      <c r="W7" s="8"/>
      <c r="X7" s="8"/>
      <c r="Y7" s="8">
        <v>52200</v>
      </c>
      <c r="Z7" s="8"/>
      <c r="AA7" s="8"/>
      <c r="AB7" s="8">
        <v>52200</v>
      </c>
      <c r="AC7" s="8"/>
      <c r="AD7" s="8"/>
      <c r="AE7" s="8">
        <v>52200</v>
      </c>
      <c r="AF7" s="8"/>
      <c r="AG7" s="8"/>
      <c r="AH7" s="8">
        <v>52200</v>
      </c>
      <c r="AI7" s="8"/>
      <c r="AJ7" s="8"/>
      <c r="AK7" s="8">
        <v>52200</v>
      </c>
      <c r="AL7" s="8"/>
      <c r="AM7" s="8"/>
    </row>
    <row r="8" spans="1:39">
      <c r="A8" s="11" t="s">
        <v>43</v>
      </c>
      <c r="B8" s="7" t="s">
        <v>85</v>
      </c>
      <c r="C8" s="9">
        <f>S8+V8+Y8+AB8+AE8+AH8+AK8+D8+G8+J8+M8+P8</f>
        <v>311040</v>
      </c>
      <c r="D8" s="8">
        <v>25920</v>
      </c>
      <c r="E8" s="8"/>
      <c r="F8" s="8"/>
      <c r="G8" s="8">
        <v>25920</v>
      </c>
      <c r="H8" s="8"/>
      <c r="I8" s="8"/>
      <c r="J8" s="8">
        <v>25920</v>
      </c>
      <c r="K8" s="8"/>
      <c r="L8" s="8"/>
      <c r="M8" s="8">
        <v>25920</v>
      </c>
      <c r="N8" s="8"/>
      <c r="O8" s="8"/>
      <c r="P8" s="8">
        <v>25920</v>
      </c>
      <c r="Q8" s="8"/>
      <c r="R8" s="8"/>
      <c r="S8" s="18">
        <v>25920</v>
      </c>
      <c r="T8" s="8"/>
      <c r="U8" s="8"/>
      <c r="V8" s="8">
        <v>25920</v>
      </c>
      <c r="W8" s="8"/>
      <c r="X8" s="8"/>
      <c r="Y8" s="8">
        <v>25920</v>
      </c>
      <c r="Z8" s="8"/>
      <c r="AA8" s="8"/>
      <c r="AB8" s="8">
        <v>25920</v>
      </c>
      <c r="AC8" s="8"/>
      <c r="AD8" s="8"/>
      <c r="AE8" s="8">
        <v>25920</v>
      </c>
      <c r="AF8" s="8"/>
      <c r="AG8" s="8"/>
      <c r="AH8" s="8">
        <v>25920</v>
      </c>
      <c r="AI8" s="8"/>
      <c r="AJ8" s="8"/>
      <c r="AK8" s="8">
        <v>25920</v>
      </c>
      <c r="AL8" s="8"/>
      <c r="AM8" s="8"/>
    </row>
    <row r="9" spans="1:39">
      <c r="A9" s="11"/>
      <c r="B9" s="7"/>
      <c r="C9" s="9">
        <f>SUM(D9:P9)</f>
        <v>0</v>
      </c>
      <c r="D9" s="8"/>
      <c r="E9" s="8"/>
      <c r="F9" s="8"/>
      <c r="G9" s="12"/>
      <c r="H9" s="8"/>
      <c r="I9" s="8"/>
      <c r="J9" s="12"/>
      <c r="K9" s="8"/>
      <c r="L9" s="8"/>
      <c r="M9" s="12"/>
      <c r="N9" s="8"/>
      <c r="O9" s="8"/>
      <c r="P9" s="12"/>
      <c r="Q9" s="8"/>
      <c r="R9" s="8"/>
      <c r="S9" s="1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s="26" customFormat="1">
      <c r="A10" s="29" t="s">
        <v>7</v>
      </c>
      <c r="B10" s="28" t="s">
        <v>8</v>
      </c>
      <c r="C10" s="25">
        <f>C11+C12</f>
        <v>37540</v>
      </c>
      <c r="D10" s="25">
        <f>D11+D12</f>
        <v>1545</v>
      </c>
      <c r="E10" s="25">
        <f>E11+E12</f>
        <v>0</v>
      </c>
      <c r="F10" s="25">
        <f>F11+F12</f>
        <v>0</v>
      </c>
      <c r="G10" s="25">
        <f>G11+G12</f>
        <v>1545</v>
      </c>
      <c r="H10" s="25">
        <f>H11+H12</f>
        <v>0</v>
      </c>
      <c r="I10" s="25">
        <f>I11+I12</f>
        <v>0</v>
      </c>
      <c r="J10" s="25">
        <f>J11+J12</f>
        <v>11045</v>
      </c>
      <c r="K10" s="25">
        <f>K11+K12</f>
        <v>0</v>
      </c>
      <c r="L10" s="25">
        <f>L11+L12</f>
        <v>0</v>
      </c>
      <c r="M10" s="25">
        <f>M11+M12</f>
        <v>1545</v>
      </c>
      <c r="N10" s="25">
        <f>N11+N12</f>
        <v>0</v>
      </c>
      <c r="O10" s="25">
        <f>O11+O12</f>
        <v>0</v>
      </c>
      <c r="P10" s="25">
        <f>P11+P12</f>
        <v>1545</v>
      </c>
      <c r="Q10" s="25">
        <f>Q11+Q12</f>
        <v>0</v>
      </c>
      <c r="R10" s="25">
        <f>R11+R12</f>
        <v>0</v>
      </c>
      <c r="S10" s="25">
        <f>S11+S12</f>
        <v>1545</v>
      </c>
      <c r="T10" s="25">
        <f>T11+T12</f>
        <v>0</v>
      </c>
      <c r="U10" s="25">
        <f>U11+U12</f>
        <v>0</v>
      </c>
      <c r="V10" s="25">
        <f>V11+V12</f>
        <v>1545</v>
      </c>
      <c r="W10" s="25">
        <f>W11+W12</f>
        <v>0</v>
      </c>
      <c r="X10" s="25">
        <f>X11+X12</f>
        <v>0</v>
      </c>
      <c r="Y10" s="25">
        <f>Y11+Y12</f>
        <v>1545</v>
      </c>
      <c r="Z10" s="25">
        <f>Z11+Z12</f>
        <v>0</v>
      </c>
      <c r="AA10" s="25">
        <f>AA11+AA12</f>
        <v>0</v>
      </c>
      <c r="AB10" s="25">
        <f>AB11+AB12</f>
        <v>11045</v>
      </c>
      <c r="AC10" s="25">
        <f>AC11+AC12</f>
        <v>0</v>
      </c>
      <c r="AD10" s="25">
        <f>AD11+AD12</f>
        <v>0</v>
      </c>
      <c r="AE10" s="25">
        <f>AE11+AE12</f>
        <v>1545</v>
      </c>
      <c r="AF10" s="25">
        <f>AF11+AF12</f>
        <v>0</v>
      </c>
      <c r="AG10" s="25">
        <f>AG11+AG12</f>
        <v>0</v>
      </c>
      <c r="AH10" s="25">
        <f>AH11+AH12</f>
        <v>1545</v>
      </c>
      <c r="AI10" s="25">
        <f>AI11+AI12</f>
        <v>0</v>
      </c>
      <c r="AJ10" s="25">
        <f>AJ11+AJ12</f>
        <v>0</v>
      </c>
      <c r="AK10" s="25">
        <f>AK11+AK12</f>
        <v>1545</v>
      </c>
      <c r="AL10" s="25"/>
      <c r="AM10" s="25"/>
    </row>
    <row r="11" spans="1:39">
      <c r="A11" s="11" t="s">
        <v>9</v>
      </c>
      <c r="B11" s="7" t="s">
        <v>63</v>
      </c>
      <c r="C11" s="9">
        <f>S11+V11+Y11+AB11+AE11+AH11+AK11+D11+G11+J11+M11+P11</f>
        <v>18540</v>
      </c>
      <c r="D11" s="8">
        <v>1545</v>
      </c>
      <c r="E11" s="8"/>
      <c r="F11" s="8"/>
      <c r="G11" s="8">
        <v>1545</v>
      </c>
      <c r="H11" s="8"/>
      <c r="I11" s="8"/>
      <c r="J11" s="8">
        <v>1545</v>
      </c>
      <c r="K11" s="8"/>
      <c r="L11" s="8"/>
      <c r="M11" s="8">
        <v>1545</v>
      </c>
      <c r="N11" s="8"/>
      <c r="O11" s="8"/>
      <c r="P11" s="8">
        <v>1545</v>
      </c>
      <c r="Q11" s="8"/>
      <c r="R11" s="8"/>
      <c r="S11" s="18">
        <v>1545</v>
      </c>
      <c r="T11" s="8"/>
      <c r="U11" s="8"/>
      <c r="V11" s="8">
        <v>1545</v>
      </c>
      <c r="W11" s="8"/>
      <c r="X11" s="8"/>
      <c r="Y11" s="8">
        <v>1545</v>
      </c>
      <c r="Z11" s="8"/>
      <c r="AA11" s="8"/>
      <c r="AB11" s="8">
        <v>1545</v>
      </c>
      <c r="AC11" s="8"/>
      <c r="AD11" s="8"/>
      <c r="AE11" s="8">
        <v>1545</v>
      </c>
      <c r="AF11" s="8"/>
      <c r="AG11" s="8"/>
      <c r="AH11" s="8">
        <v>1545</v>
      </c>
      <c r="AI11" s="8"/>
      <c r="AJ11" s="8"/>
      <c r="AK11" s="8">
        <v>1545</v>
      </c>
      <c r="AL11" s="8"/>
      <c r="AM11" s="8"/>
    </row>
    <row r="12" spans="1:39">
      <c r="A12" s="11" t="s">
        <v>10</v>
      </c>
      <c r="B12" s="7" t="s">
        <v>109</v>
      </c>
      <c r="C12" s="9">
        <f>S12+V12+Y12+AB12+AE12+AH12+AK12+D12+G12+J12+M12+P12</f>
        <v>19000</v>
      </c>
      <c r="D12" s="8"/>
      <c r="E12" s="8"/>
      <c r="F12" s="8"/>
      <c r="G12" s="8"/>
      <c r="H12" s="8"/>
      <c r="I12" s="8"/>
      <c r="J12" s="8">
        <v>9500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>
        <v>9500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s="26" customFormat="1">
      <c r="A13" s="29" t="s">
        <v>11</v>
      </c>
      <c r="B13" s="28" t="s">
        <v>103</v>
      </c>
      <c r="C13" s="25">
        <f>SUM(C14,C18:C19,C22)</f>
        <v>510752.49</v>
      </c>
      <c r="D13" s="25">
        <f>SUM(D14,D18:D19,D22)</f>
        <v>47400</v>
      </c>
      <c r="E13" s="25">
        <f>SUM(E14,E18:E19,E22)</f>
        <v>0</v>
      </c>
      <c r="F13" s="25">
        <f>SUM(F14,F18:F19,F22)</f>
        <v>0</v>
      </c>
      <c r="G13" s="25">
        <f>SUM(G14,G18:G19,G22)</f>
        <v>47200</v>
      </c>
      <c r="H13" s="25">
        <f>SUM(H14,H18:H19,H22)</f>
        <v>0</v>
      </c>
      <c r="I13" s="25">
        <f>SUM(I14,I18:I19,I22)</f>
        <v>0</v>
      </c>
      <c r="J13" s="25">
        <f>SUM(J14,J18:J19,J22)</f>
        <v>35900</v>
      </c>
      <c r="K13" s="25">
        <f>SUM(K14,K18:K19,K22)</f>
        <v>0</v>
      </c>
      <c r="L13" s="25">
        <f>SUM(L14,L18:L19,L22)</f>
        <v>0</v>
      </c>
      <c r="M13" s="25">
        <f>SUM(M14,M18:M19,M22)</f>
        <v>37700</v>
      </c>
      <c r="N13" s="25">
        <f>SUM(N14,N18:N19,N22)</f>
        <v>0</v>
      </c>
      <c r="O13" s="25">
        <f>SUM(O14,O18:O19,O22)</f>
        <v>0</v>
      </c>
      <c r="P13" s="25">
        <f>SUM(P14,P18:P19,P22)</f>
        <v>40900</v>
      </c>
      <c r="Q13" s="25">
        <f>SUM(Q14,Q18:Q19,Q22)</f>
        <v>0</v>
      </c>
      <c r="R13" s="25">
        <f>SUM(R14,R18:R19,R22)</f>
        <v>0</v>
      </c>
      <c r="S13" s="25">
        <f>SUM(S14,S18:S19,S22)</f>
        <v>41139.56</v>
      </c>
      <c r="T13" s="25">
        <f>SUM(T14,T18:T19,T22)</f>
        <v>0</v>
      </c>
      <c r="U13" s="25">
        <f>SUM(U14,U18:U19,U22)</f>
        <v>0</v>
      </c>
      <c r="V13" s="25">
        <f>SUM(V14,V18:V19,V22)</f>
        <v>37612.93</v>
      </c>
      <c r="W13" s="25">
        <f>SUM(W14,W18:W19,W22)</f>
        <v>0</v>
      </c>
      <c r="X13" s="25">
        <f>SUM(X14,X18:X19,X22)</f>
        <v>0</v>
      </c>
      <c r="Y13" s="25">
        <f>SUM(Y14,Y18:Y19,Y22)</f>
        <v>34700</v>
      </c>
      <c r="Z13" s="25">
        <f>SUM(Z14,Z18:Z19,Z22)</f>
        <v>0</v>
      </c>
      <c r="AA13" s="25">
        <f>SUM(AA14,AA18:AA19,AA22)</f>
        <v>0</v>
      </c>
      <c r="AB13" s="25">
        <f>SUM(AB14,AB18:AB19,AB22)</f>
        <v>48400</v>
      </c>
      <c r="AC13" s="25">
        <f>SUM(AC14,AC18:AC19,AC22)</f>
        <v>0</v>
      </c>
      <c r="AD13" s="25">
        <f>SUM(AD14,AD18:AD19,AD22)</f>
        <v>0</v>
      </c>
      <c r="AE13" s="25">
        <f>SUM(AE14,AE18:AE19,AE22)</f>
        <v>46200</v>
      </c>
      <c r="AF13" s="25">
        <f>SUM(AF14,AF18:AF19,AF22)</f>
        <v>0</v>
      </c>
      <c r="AG13" s="25">
        <f>SUM(AG14,AG18:AG19,AG22)</f>
        <v>0</v>
      </c>
      <c r="AH13" s="25">
        <f>SUM(AH14,AH18:AH19,AH22)</f>
        <v>47400</v>
      </c>
      <c r="AI13" s="25">
        <f>SUM(AI14,AI18:AI19,AI22)</f>
        <v>0</v>
      </c>
      <c r="AJ13" s="25">
        <f>SUM(AJ14,AJ18:AJ19,AJ22)</f>
        <v>0</v>
      </c>
      <c r="AK13" s="25">
        <f>SUM(AK14,AK18:AK19,AK22)</f>
        <v>46200</v>
      </c>
      <c r="AL13" s="25"/>
      <c r="AM13" s="25"/>
    </row>
    <row r="14" spans="1:39">
      <c r="A14" s="11" t="s">
        <v>12</v>
      </c>
      <c r="B14" s="7" t="s">
        <v>13</v>
      </c>
      <c r="C14" s="9">
        <f t="shared" ref="C14:C22" si="1">S14+V14+Y14+AB14+AE14+AH14+AK14+D14+G14+J14+M14+P14</f>
        <v>493952.49</v>
      </c>
      <c r="D14" s="8">
        <v>45500</v>
      </c>
      <c r="E14" s="8"/>
      <c r="F14" s="8"/>
      <c r="G14" s="8">
        <v>46500</v>
      </c>
      <c r="H14" s="8"/>
      <c r="I14" s="8"/>
      <c r="J14" s="8">
        <v>34000</v>
      </c>
      <c r="K14" s="8"/>
      <c r="L14" s="8"/>
      <c r="M14" s="8">
        <v>37000</v>
      </c>
      <c r="N14" s="8"/>
      <c r="O14" s="8"/>
      <c r="P14" s="8">
        <v>39000</v>
      </c>
      <c r="Q14" s="8"/>
      <c r="R14" s="8"/>
      <c r="S14" s="18">
        <v>39239.56</v>
      </c>
      <c r="T14" s="8"/>
      <c r="U14" s="8"/>
      <c r="V14" s="8">
        <v>35712.93</v>
      </c>
      <c r="W14" s="8"/>
      <c r="X14" s="8"/>
      <c r="Y14" s="8">
        <v>34000</v>
      </c>
      <c r="Z14" s="8"/>
      <c r="AA14" s="8"/>
      <c r="AB14" s="8">
        <v>46500</v>
      </c>
      <c r="AC14" s="8"/>
      <c r="AD14" s="8"/>
      <c r="AE14" s="8">
        <v>45500</v>
      </c>
      <c r="AF14" s="8"/>
      <c r="AG14" s="8"/>
      <c r="AH14" s="8">
        <v>45500</v>
      </c>
      <c r="AI14" s="8"/>
      <c r="AJ14" s="8"/>
      <c r="AK14" s="8">
        <v>45500</v>
      </c>
      <c r="AL14" s="8"/>
      <c r="AM14" s="8"/>
    </row>
    <row r="15" spans="1:39">
      <c r="A15" s="13" t="s">
        <v>14</v>
      </c>
      <c r="B15" s="13" t="s">
        <v>104</v>
      </c>
      <c r="C15" s="9">
        <f t="shared" si="1"/>
        <v>150061.03</v>
      </c>
      <c r="D15" s="14">
        <v>10000</v>
      </c>
      <c r="E15" s="14"/>
      <c r="F15" s="14"/>
      <c r="G15" s="15">
        <v>11000</v>
      </c>
      <c r="H15" s="14"/>
      <c r="I15" s="14"/>
      <c r="J15" s="15">
        <v>12000</v>
      </c>
      <c r="K15" s="14"/>
      <c r="L15" s="14"/>
      <c r="M15" s="15">
        <v>15000</v>
      </c>
      <c r="N15" s="14"/>
      <c r="O15" s="14"/>
      <c r="P15" s="15">
        <v>17000</v>
      </c>
      <c r="Q15" s="14"/>
      <c r="R15" s="14"/>
      <c r="S15" s="15">
        <v>17963.54</v>
      </c>
      <c r="T15" s="14"/>
      <c r="U15" s="14"/>
      <c r="V15" s="14">
        <v>14097.49</v>
      </c>
      <c r="W15" s="14"/>
      <c r="X15" s="14"/>
      <c r="Y15" s="14">
        <v>12000</v>
      </c>
      <c r="Z15" s="14"/>
      <c r="AA15" s="14"/>
      <c r="AB15" s="14">
        <v>11000</v>
      </c>
      <c r="AC15" s="14"/>
      <c r="AD15" s="14"/>
      <c r="AE15" s="14">
        <v>10000</v>
      </c>
      <c r="AF15" s="14"/>
      <c r="AG15" s="14"/>
      <c r="AH15" s="14">
        <v>10000</v>
      </c>
      <c r="AI15" s="14"/>
      <c r="AJ15" s="14"/>
      <c r="AK15" s="14">
        <v>10000</v>
      </c>
      <c r="AL15" s="14"/>
      <c r="AM15" s="14"/>
    </row>
    <row r="16" spans="1:39">
      <c r="A16" s="13" t="s">
        <v>15</v>
      </c>
      <c r="B16" s="13" t="s">
        <v>35</v>
      </c>
      <c r="C16" s="9">
        <f t="shared" si="1"/>
        <v>264000</v>
      </c>
      <c r="D16" s="14">
        <v>22000</v>
      </c>
      <c r="E16" s="14"/>
      <c r="F16" s="14"/>
      <c r="G16" s="14">
        <v>22000</v>
      </c>
      <c r="H16" s="14"/>
      <c r="I16" s="14"/>
      <c r="J16" s="14">
        <v>22000</v>
      </c>
      <c r="K16" s="14"/>
      <c r="L16" s="14"/>
      <c r="M16" s="14">
        <v>22000</v>
      </c>
      <c r="N16" s="14"/>
      <c r="O16" s="14"/>
      <c r="P16" s="14">
        <v>22000</v>
      </c>
      <c r="Q16" s="14"/>
      <c r="R16" s="14"/>
      <c r="S16" s="14">
        <v>22000</v>
      </c>
      <c r="T16" s="14">
        <v>22000</v>
      </c>
      <c r="U16" s="14">
        <v>22000</v>
      </c>
      <c r="V16" s="14">
        <v>22000</v>
      </c>
      <c r="W16" s="14">
        <v>22000</v>
      </c>
      <c r="X16" s="14">
        <v>22000</v>
      </c>
      <c r="Y16" s="14">
        <v>22000</v>
      </c>
      <c r="Z16" s="14">
        <v>22000</v>
      </c>
      <c r="AA16" s="14">
        <v>22000</v>
      </c>
      <c r="AB16" s="14">
        <v>22000</v>
      </c>
      <c r="AC16" s="14">
        <v>22000</v>
      </c>
      <c r="AD16" s="14">
        <v>22000</v>
      </c>
      <c r="AE16" s="14">
        <v>22000</v>
      </c>
      <c r="AF16" s="14">
        <v>22000</v>
      </c>
      <c r="AG16" s="14">
        <v>22000</v>
      </c>
      <c r="AH16" s="14">
        <v>22000</v>
      </c>
      <c r="AI16" s="14">
        <v>22000</v>
      </c>
      <c r="AJ16" s="14">
        <v>22000</v>
      </c>
      <c r="AK16" s="14">
        <v>22000</v>
      </c>
      <c r="AL16" s="14"/>
      <c r="AM16" s="14"/>
    </row>
    <row r="17" spans="1:39">
      <c r="A17" s="13" t="s">
        <v>110</v>
      </c>
      <c r="B17" s="13" t="s">
        <v>88</v>
      </c>
      <c r="C17" s="9">
        <f t="shared" si="1"/>
        <v>56000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>
        <v>14000</v>
      </c>
      <c r="Q17" s="14"/>
      <c r="R17" s="14"/>
      <c r="S17" s="14">
        <v>14000</v>
      </c>
      <c r="T17" s="14"/>
      <c r="U17" s="14"/>
      <c r="V17" s="14">
        <v>21000</v>
      </c>
      <c r="W17" s="14"/>
      <c r="X17" s="14"/>
      <c r="Y17" s="14">
        <v>7000</v>
      </c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11" t="s">
        <v>16</v>
      </c>
      <c r="B18" s="7" t="s">
        <v>80</v>
      </c>
      <c r="C18" s="9">
        <f t="shared" si="1"/>
        <v>7200</v>
      </c>
      <c r="D18" s="8">
        <v>1200</v>
      </c>
      <c r="E18" s="8"/>
      <c r="F18" s="8"/>
      <c r="G18" s="8"/>
      <c r="H18" s="8"/>
      <c r="I18" s="8"/>
      <c r="J18" s="8">
        <v>1200</v>
      </c>
      <c r="K18" s="8"/>
      <c r="L18" s="8"/>
      <c r="M18" s="8"/>
      <c r="N18" s="8"/>
      <c r="O18" s="8"/>
      <c r="P18" s="8">
        <v>1200</v>
      </c>
      <c r="Q18" s="8"/>
      <c r="R18" s="8"/>
      <c r="S18" s="8"/>
      <c r="T18" s="8"/>
      <c r="U18" s="8"/>
      <c r="V18" s="8">
        <v>1200</v>
      </c>
      <c r="W18" s="8"/>
      <c r="X18" s="8"/>
      <c r="Y18" s="8"/>
      <c r="Z18" s="8"/>
      <c r="AA18" s="8"/>
      <c r="AB18" s="8">
        <v>1200</v>
      </c>
      <c r="AC18" s="8"/>
      <c r="AD18" s="8"/>
      <c r="AE18" s="8"/>
      <c r="AF18" s="8"/>
      <c r="AG18" s="8"/>
      <c r="AH18" s="8">
        <v>1200</v>
      </c>
      <c r="AI18" s="8"/>
      <c r="AJ18" s="8"/>
      <c r="AK18" s="8"/>
      <c r="AL18" s="8"/>
      <c r="AM18" s="8"/>
    </row>
    <row r="19" spans="1:39">
      <c r="A19" s="11" t="s">
        <v>18</v>
      </c>
      <c r="B19" s="7" t="s">
        <v>17</v>
      </c>
      <c r="C19" s="9">
        <f t="shared" si="1"/>
        <v>8400</v>
      </c>
      <c r="D19" s="8">
        <v>700</v>
      </c>
      <c r="E19" s="8"/>
      <c r="F19" s="8"/>
      <c r="G19" s="8">
        <v>700</v>
      </c>
      <c r="H19" s="8"/>
      <c r="I19" s="8"/>
      <c r="J19" s="8">
        <v>700</v>
      </c>
      <c r="K19" s="8"/>
      <c r="L19" s="8"/>
      <c r="M19" s="8">
        <v>700</v>
      </c>
      <c r="N19" s="8"/>
      <c r="O19" s="8"/>
      <c r="P19" s="8">
        <v>700</v>
      </c>
      <c r="Q19" s="8"/>
      <c r="R19" s="8"/>
      <c r="S19" s="8">
        <v>700</v>
      </c>
      <c r="T19" s="8"/>
      <c r="U19" s="8"/>
      <c r="V19" s="8">
        <v>700</v>
      </c>
      <c r="W19" s="8"/>
      <c r="X19" s="8"/>
      <c r="Y19" s="8">
        <v>700</v>
      </c>
      <c r="Z19" s="8"/>
      <c r="AA19" s="8"/>
      <c r="AB19" s="8">
        <v>700</v>
      </c>
      <c r="AC19" s="8"/>
      <c r="AD19" s="8"/>
      <c r="AE19" s="8">
        <v>700</v>
      </c>
      <c r="AF19" s="8"/>
      <c r="AG19" s="8"/>
      <c r="AH19" s="8">
        <v>700</v>
      </c>
      <c r="AI19" s="8"/>
      <c r="AJ19" s="8"/>
      <c r="AK19" s="8">
        <v>700</v>
      </c>
      <c r="AL19" s="8"/>
      <c r="AM19" s="8"/>
    </row>
    <row r="20" spans="1:39">
      <c r="A20" s="13" t="s">
        <v>78</v>
      </c>
      <c r="B20" s="13" t="s">
        <v>79</v>
      </c>
      <c r="C20" s="9">
        <f t="shared" si="1"/>
        <v>4975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>
        <v>4975</v>
      </c>
      <c r="AL20" s="14"/>
      <c r="AM20" s="14"/>
    </row>
    <row r="21" spans="1:39">
      <c r="A21" s="13" t="s">
        <v>97</v>
      </c>
      <c r="B21" s="13" t="s">
        <v>98</v>
      </c>
      <c r="C21" s="9">
        <f t="shared" si="1"/>
        <v>8400</v>
      </c>
      <c r="D21" s="15">
        <v>700</v>
      </c>
      <c r="E21" s="15"/>
      <c r="F21" s="15"/>
      <c r="G21" s="15">
        <v>700</v>
      </c>
      <c r="H21" s="15"/>
      <c r="I21" s="15"/>
      <c r="J21" s="15">
        <v>700</v>
      </c>
      <c r="K21" s="15"/>
      <c r="L21" s="15"/>
      <c r="M21" s="15">
        <v>700</v>
      </c>
      <c r="N21" s="15"/>
      <c r="O21" s="15"/>
      <c r="P21" s="15">
        <v>700</v>
      </c>
      <c r="Q21" s="15"/>
      <c r="R21" s="15"/>
      <c r="S21" s="15">
        <v>700</v>
      </c>
      <c r="T21" s="15"/>
      <c r="U21" s="15"/>
      <c r="V21" s="15">
        <v>700</v>
      </c>
      <c r="W21" s="15"/>
      <c r="X21" s="15"/>
      <c r="Y21" s="15">
        <v>700</v>
      </c>
      <c r="Z21" s="15"/>
      <c r="AA21" s="15"/>
      <c r="AB21" s="15">
        <v>700</v>
      </c>
      <c r="AC21" s="15"/>
      <c r="AD21" s="15"/>
      <c r="AE21" s="15">
        <v>700</v>
      </c>
      <c r="AF21" s="15"/>
      <c r="AG21" s="15"/>
      <c r="AH21" s="15">
        <v>700</v>
      </c>
      <c r="AI21" s="15"/>
      <c r="AJ21" s="15"/>
      <c r="AK21" s="15">
        <v>700</v>
      </c>
      <c r="AL21" s="21"/>
      <c r="AM21" s="21"/>
    </row>
    <row r="22" spans="1:39">
      <c r="A22" s="11" t="s">
        <v>107</v>
      </c>
      <c r="B22" s="7" t="s">
        <v>72</v>
      </c>
      <c r="C22" s="9">
        <f t="shared" si="1"/>
        <v>1200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v>1200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s="26" customFormat="1">
      <c r="A23" s="29" t="s">
        <v>19</v>
      </c>
      <c r="B23" s="28" t="s">
        <v>106</v>
      </c>
      <c r="C23" s="25">
        <f>SUM(C24:C26,C30:C31)</f>
        <v>233000</v>
      </c>
      <c r="D23" s="25">
        <f t="shared" ref="D23:AK23" si="2">SUM(D24:D26,D30:D31)</f>
        <v>13000</v>
      </c>
      <c r="E23" s="25">
        <f t="shared" si="2"/>
        <v>0</v>
      </c>
      <c r="F23" s="25">
        <f t="shared" si="2"/>
        <v>0</v>
      </c>
      <c r="G23" s="25">
        <f t="shared" si="2"/>
        <v>3000</v>
      </c>
      <c r="H23" s="25">
        <f t="shared" si="2"/>
        <v>0</v>
      </c>
      <c r="I23" s="25">
        <f t="shared" si="2"/>
        <v>0</v>
      </c>
      <c r="J23" s="25">
        <f t="shared" si="2"/>
        <v>0</v>
      </c>
      <c r="K23" s="25">
        <f t="shared" si="2"/>
        <v>0</v>
      </c>
      <c r="L23" s="25">
        <f t="shared" si="2"/>
        <v>0</v>
      </c>
      <c r="M23" s="25">
        <f t="shared" si="2"/>
        <v>5000</v>
      </c>
      <c r="N23" s="25">
        <f t="shared" si="2"/>
        <v>0</v>
      </c>
      <c r="O23" s="25">
        <f t="shared" si="2"/>
        <v>0</v>
      </c>
      <c r="P23" s="25">
        <f t="shared" si="2"/>
        <v>5000</v>
      </c>
      <c r="Q23" s="25">
        <f t="shared" si="2"/>
        <v>5000</v>
      </c>
      <c r="R23" s="25">
        <f t="shared" si="2"/>
        <v>5000</v>
      </c>
      <c r="S23" s="25">
        <f t="shared" si="2"/>
        <v>5000</v>
      </c>
      <c r="T23" s="25">
        <f t="shared" si="2"/>
        <v>5000</v>
      </c>
      <c r="U23" s="25">
        <f t="shared" si="2"/>
        <v>5000</v>
      </c>
      <c r="V23" s="25">
        <f t="shared" si="2"/>
        <v>5000</v>
      </c>
      <c r="W23" s="25">
        <f t="shared" si="2"/>
        <v>5000</v>
      </c>
      <c r="X23" s="25">
        <f t="shared" si="2"/>
        <v>5000</v>
      </c>
      <c r="Y23" s="25">
        <f t="shared" si="2"/>
        <v>35000</v>
      </c>
      <c r="Z23" s="25">
        <f t="shared" si="2"/>
        <v>5000</v>
      </c>
      <c r="AA23" s="25">
        <f t="shared" si="2"/>
        <v>5000</v>
      </c>
      <c r="AB23" s="25">
        <f t="shared" si="2"/>
        <v>28000</v>
      </c>
      <c r="AC23" s="25">
        <f t="shared" si="2"/>
        <v>0</v>
      </c>
      <c r="AD23" s="25">
        <f t="shared" si="2"/>
        <v>0</v>
      </c>
      <c r="AE23" s="25">
        <f t="shared" si="2"/>
        <v>43000</v>
      </c>
      <c r="AF23" s="25">
        <f t="shared" si="2"/>
        <v>0</v>
      </c>
      <c r="AG23" s="25">
        <f t="shared" si="2"/>
        <v>0</v>
      </c>
      <c r="AH23" s="25">
        <f t="shared" si="2"/>
        <v>43000</v>
      </c>
      <c r="AI23" s="25">
        <f t="shared" si="2"/>
        <v>0</v>
      </c>
      <c r="AJ23" s="25">
        <f t="shared" si="2"/>
        <v>0</v>
      </c>
      <c r="AK23" s="25">
        <f t="shared" si="2"/>
        <v>48000</v>
      </c>
      <c r="AL23" s="25"/>
      <c r="AM23" s="25"/>
    </row>
    <row r="24" spans="1:39">
      <c r="A24" s="11" t="s">
        <v>21</v>
      </c>
      <c r="B24" s="10" t="s">
        <v>99</v>
      </c>
      <c r="C24" s="9">
        <f t="shared" ref="C24:C31" si="3">S24+V24+Y24+AB24+AE24+AH24+AK24+D24+G24+J24+M24+P24</f>
        <v>100000</v>
      </c>
      <c r="D24" s="18"/>
      <c r="E24" s="18"/>
      <c r="F24" s="18"/>
      <c r="G24" s="18"/>
      <c r="H24" s="18"/>
      <c r="I24" s="18"/>
      <c r="J24" s="34"/>
      <c r="K24" s="18"/>
      <c r="L24" s="18"/>
      <c r="M24" s="34"/>
      <c r="N24" s="18"/>
      <c r="O24" s="18"/>
      <c r="P24" s="34"/>
      <c r="Q24" s="18"/>
      <c r="R24" s="18"/>
      <c r="S24" s="18"/>
      <c r="T24" s="18"/>
      <c r="U24" s="18"/>
      <c r="V24" s="18"/>
      <c r="W24" s="18"/>
      <c r="X24" s="18"/>
      <c r="Y24" s="18">
        <v>20000</v>
      </c>
      <c r="Z24" s="18"/>
      <c r="AA24" s="18"/>
      <c r="AB24" s="18">
        <v>20000</v>
      </c>
      <c r="AC24" s="18"/>
      <c r="AD24" s="18"/>
      <c r="AE24" s="18">
        <v>20000</v>
      </c>
      <c r="AF24" s="18"/>
      <c r="AG24" s="18"/>
      <c r="AH24" s="18">
        <v>20000</v>
      </c>
      <c r="AI24" s="18"/>
      <c r="AJ24" s="18"/>
      <c r="AK24" s="18">
        <v>20000</v>
      </c>
      <c r="AL24" s="8"/>
      <c r="AM24" s="8"/>
    </row>
    <row r="25" spans="1:39">
      <c r="A25" s="11" t="s">
        <v>23</v>
      </c>
      <c r="B25" s="10" t="s">
        <v>55</v>
      </c>
      <c r="C25" s="9">
        <f t="shared" si="3"/>
        <v>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8"/>
      <c r="AM25" s="8"/>
    </row>
    <row r="26" spans="1:39">
      <c r="A26" s="11" t="s">
        <v>24</v>
      </c>
      <c r="B26" s="7" t="s">
        <v>39</v>
      </c>
      <c r="C26" s="9">
        <f t="shared" si="3"/>
        <v>113000</v>
      </c>
      <c r="D26" s="18">
        <f>SUM(D27:D29)</f>
        <v>3000</v>
      </c>
      <c r="E26" s="18"/>
      <c r="F26" s="18"/>
      <c r="G26" s="18">
        <f t="shared" ref="G26:AK26" si="4">SUM(G27:G29)</f>
        <v>3000</v>
      </c>
      <c r="H26" s="18">
        <f t="shared" si="4"/>
        <v>0</v>
      </c>
      <c r="I26" s="18">
        <f t="shared" si="4"/>
        <v>0</v>
      </c>
      <c r="J26" s="18">
        <f t="shared" si="4"/>
        <v>0</v>
      </c>
      <c r="K26" s="18">
        <f t="shared" si="4"/>
        <v>0</v>
      </c>
      <c r="L26" s="18">
        <f t="shared" si="4"/>
        <v>0</v>
      </c>
      <c r="M26" s="18">
        <f t="shared" si="4"/>
        <v>5000</v>
      </c>
      <c r="N26" s="18">
        <f t="shared" si="4"/>
        <v>0</v>
      </c>
      <c r="O26" s="18">
        <f t="shared" si="4"/>
        <v>0</v>
      </c>
      <c r="P26" s="18">
        <f t="shared" si="4"/>
        <v>5000</v>
      </c>
      <c r="Q26" s="18">
        <f t="shared" si="4"/>
        <v>5000</v>
      </c>
      <c r="R26" s="18">
        <f t="shared" si="4"/>
        <v>5000</v>
      </c>
      <c r="S26" s="15">
        <f t="shared" si="4"/>
        <v>5000</v>
      </c>
      <c r="T26" s="15">
        <f t="shared" si="4"/>
        <v>5000</v>
      </c>
      <c r="U26" s="15">
        <f t="shared" si="4"/>
        <v>5000</v>
      </c>
      <c r="V26" s="15">
        <f t="shared" si="4"/>
        <v>5000</v>
      </c>
      <c r="W26" s="15">
        <f t="shared" si="4"/>
        <v>5000</v>
      </c>
      <c r="X26" s="15">
        <f t="shared" si="4"/>
        <v>5000</v>
      </c>
      <c r="Y26" s="15">
        <f t="shared" si="4"/>
        <v>5000</v>
      </c>
      <c r="Z26" s="18">
        <f t="shared" si="4"/>
        <v>5000</v>
      </c>
      <c r="AA26" s="18">
        <f t="shared" si="4"/>
        <v>5000</v>
      </c>
      <c r="AB26" s="18">
        <f t="shared" si="4"/>
        <v>8000</v>
      </c>
      <c r="AC26" s="18">
        <f t="shared" si="4"/>
        <v>0</v>
      </c>
      <c r="AD26" s="18">
        <f t="shared" si="4"/>
        <v>0</v>
      </c>
      <c r="AE26" s="18">
        <f t="shared" si="4"/>
        <v>23000</v>
      </c>
      <c r="AF26" s="18">
        <f t="shared" si="4"/>
        <v>0</v>
      </c>
      <c r="AG26" s="18">
        <f t="shared" si="4"/>
        <v>0</v>
      </c>
      <c r="AH26" s="18">
        <f t="shared" si="4"/>
        <v>23000</v>
      </c>
      <c r="AI26" s="18">
        <f t="shared" si="4"/>
        <v>0</v>
      </c>
      <c r="AJ26" s="18">
        <f t="shared" si="4"/>
        <v>0</v>
      </c>
      <c r="AK26" s="18">
        <f t="shared" si="4"/>
        <v>28000</v>
      </c>
      <c r="AL26" s="8"/>
      <c r="AM26" s="8"/>
    </row>
    <row r="27" spans="1:39">
      <c r="A27" s="13" t="s">
        <v>56</v>
      </c>
      <c r="B27" s="13" t="s">
        <v>88</v>
      </c>
      <c r="C27" s="9">
        <f t="shared" si="3"/>
        <v>45000</v>
      </c>
      <c r="D27" s="15"/>
      <c r="E27" s="15"/>
      <c r="F27" s="15"/>
      <c r="G27" s="15"/>
      <c r="H27" s="15"/>
      <c r="I27" s="15"/>
      <c r="J27" s="15"/>
      <c r="K27" s="15"/>
      <c r="L27" s="15"/>
      <c r="M27" s="15">
        <v>5000</v>
      </c>
      <c r="N27" s="15"/>
      <c r="O27" s="15"/>
      <c r="P27" s="15">
        <v>5000</v>
      </c>
      <c r="Q27" s="15">
        <v>5000</v>
      </c>
      <c r="R27" s="15">
        <v>5000</v>
      </c>
      <c r="S27" s="15">
        <v>5000</v>
      </c>
      <c r="T27" s="15">
        <v>5000</v>
      </c>
      <c r="U27" s="15">
        <v>5000</v>
      </c>
      <c r="V27" s="15">
        <v>5000</v>
      </c>
      <c r="W27" s="15">
        <v>5000</v>
      </c>
      <c r="X27" s="15">
        <v>5000</v>
      </c>
      <c r="Y27" s="15">
        <v>5000</v>
      </c>
      <c r="Z27" s="15">
        <v>5000</v>
      </c>
      <c r="AA27" s="15">
        <v>5000</v>
      </c>
      <c r="AB27" s="15">
        <v>5000</v>
      </c>
      <c r="AC27" s="15"/>
      <c r="AD27" s="15"/>
      <c r="AE27" s="15"/>
      <c r="AF27" s="15"/>
      <c r="AG27" s="15"/>
      <c r="AH27" s="15"/>
      <c r="AI27" s="15"/>
      <c r="AJ27" s="15"/>
      <c r="AK27" s="15">
        <v>15000</v>
      </c>
      <c r="AL27" s="15"/>
      <c r="AM27" s="15"/>
    </row>
    <row r="28" spans="1:39">
      <c r="A28" s="13" t="s">
        <v>57</v>
      </c>
      <c r="B28" s="13" t="s">
        <v>40</v>
      </c>
      <c r="C28" s="9">
        <f t="shared" si="3"/>
        <v>18000</v>
      </c>
      <c r="D28" s="15">
        <v>3000</v>
      </c>
      <c r="E28" s="15"/>
      <c r="F28" s="15"/>
      <c r="G28" s="15">
        <v>3000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>
        <v>3000</v>
      </c>
      <c r="AC28" s="15"/>
      <c r="AD28" s="15"/>
      <c r="AE28" s="15">
        <v>3000</v>
      </c>
      <c r="AF28" s="15"/>
      <c r="AG28" s="15"/>
      <c r="AH28" s="15">
        <v>3000</v>
      </c>
      <c r="AI28" s="15"/>
      <c r="AJ28" s="15"/>
      <c r="AK28" s="15">
        <v>3000</v>
      </c>
      <c r="AL28" s="21"/>
      <c r="AM28" s="21"/>
    </row>
    <row r="29" spans="1:39">
      <c r="A29" s="13" t="s">
        <v>58</v>
      </c>
      <c r="B29" s="13" t="s">
        <v>41</v>
      </c>
      <c r="C29" s="9">
        <f t="shared" si="3"/>
        <v>50000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20000</v>
      </c>
      <c r="AF29" s="15"/>
      <c r="AG29" s="15"/>
      <c r="AH29" s="15">
        <v>20000</v>
      </c>
      <c r="AI29" s="15"/>
      <c r="AJ29" s="15"/>
      <c r="AK29" s="15">
        <v>10000</v>
      </c>
      <c r="AL29" s="15"/>
      <c r="AM29" s="15"/>
    </row>
    <row r="30" spans="1:39">
      <c r="A30" s="11" t="s">
        <v>59</v>
      </c>
      <c r="B30" s="10" t="s">
        <v>60</v>
      </c>
      <c r="C30" s="9">
        <f t="shared" si="3"/>
        <v>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</row>
    <row r="31" spans="1:39">
      <c r="A31" s="11" t="s">
        <v>74</v>
      </c>
      <c r="B31" s="10" t="s">
        <v>83</v>
      </c>
      <c r="C31" s="9">
        <f t="shared" si="3"/>
        <v>20000</v>
      </c>
      <c r="D31" s="18">
        <v>10000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>
        <v>10000</v>
      </c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s="26" customFormat="1">
      <c r="A32" s="29" t="s">
        <v>25</v>
      </c>
      <c r="B32" s="28" t="s">
        <v>20</v>
      </c>
      <c r="C32" s="25">
        <f>SUM(C33:C34,C36:C38)</f>
        <v>5700</v>
      </c>
      <c r="D32" s="25">
        <f>SUM(D33:D34,D36:D38)</f>
        <v>0</v>
      </c>
      <c r="E32" s="25">
        <f>SUM(E33:E34,E36:E38)</f>
        <v>0</v>
      </c>
      <c r="F32" s="25">
        <f>SUM(F33:F34,F36:F38)</f>
        <v>0</v>
      </c>
      <c r="G32" s="25">
        <f>SUM(G33:G34,G36:G38)</f>
        <v>0</v>
      </c>
      <c r="H32" s="25">
        <f>SUM(H33:H34,H36:H38)</f>
        <v>0</v>
      </c>
      <c r="I32" s="25">
        <f>SUM(I33:I34,I36:I38)</f>
        <v>0</v>
      </c>
      <c r="J32" s="25">
        <f>SUM(J33:J34,J36:J38)</f>
        <v>0</v>
      </c>
      <c r="K32" s="25">
        <f>SUM(K33:K34,K36:K38)</f>
        <v>0</v>
      </c>
      <c r="L32" s="25">
        <f>SUM(L33:L34,L36:L38)</f>
        <v>0</v>
      </c>
      <c r="M32" s="25">
        <f>SUM(M33:M34,M36:M38)</f>
        <v>0</v>
      </c>
      <c r="N32" s="25">
        <f>SUM(N33:N34,N36:N38)</f>
        <v>0</v>
      </c>
      <c r="O32" s="25">
        <f>SUM(O33:O34,O36:O38)</f>
        <v>0</v>
      </c>
      <c r="P32" s="25">
        <f>SUM(P33:P34,P36:P38)</f>
        <v>0</v>
      </c>
      <c r="Q32" s="25">
        <f>SUM(Q33:Q34,Q36:Q38)</f>
        <v>80000</v>
      </c>
      <c r="R32" s="25">
        <f>SUM(R33:R34,R36:R38)</f>
        <v>80000</v>
      </c>
      <c r="S32" s="25">
        <f>SUM(S33:S34,S36:S38)</f>
        <v>0</v>
      </c>
      <c r="T32" s="25">
        <f>SUM(T33:T34,T36:T38)</f>
        <v>80000</v>
      </c>
      <c r="U32" s="25">
        <f>SUM(U33:U34,U36:U38)</f>
        <v>80000</v>
      </c>
      <c r="V32" s="25">
        <f>SUM(V33:V34,V36:V38)</f>
        <v>0</v>
      </c>
      <c r="W32" s="25">
        <f>SUM(W33:W34,W36:W38)</f>
        <v>80000</v>
      </c>
      <c r="X32" s="25">
        <f>SUM(X33:X34,X36:X38)</f>
        <v>80000</v>
      </c>
      <c r="Y32" s="25">
        <f>SUM(Y33:Y34,Y36:Y38)</f>
        <v>5700</v>
      </c>
      <c r="Z32" s="25">
        <f>SUM(Z33:Z34,Z36:Z38)</f>
        <v>0</v>
      </c>
      <c r="AA32" s="25">
        <f>SUM(AA33:AA34,AA36:AA38)</f>
        <v>0</v>
      </c>
      <c r="AB32" s="25">
        <f>SUM(AB33:AB34,AB36:AB38)</f>
        <v>0</v>
      </c>
      <c r="AC32" s="25">
        <f>SUM(AC33:AC34,AC36:AC38)</f>
        <v>0</v>
      </c>
      <c r="AD32" s="25">
        <f>SUM(AD33:AD34,AD36:AD38)</f>
        <v>0</v>
      </c>
      <c r="AE32" s="25">
        <f>SUM(AE33:AE34,AE36:AE38)</f>
        <v>0</v>
      </c>
      <c r="AF32" s="25">
        <f>SUM(AF33:AF34,AF36:AF38)</f>
        <v>0</v>
      </c>
      <c r="AG32" s="25">
        <f>SUM(AG33:AG34,AG36:AG38)</f>
        <v>0</v>
      </c>
      <c r="AH32" s="25">
        <f>SUM(AH33:AH34,AH36:AH38)</f>
        <v>0</v>
      </c>
      <c r="AI32" s="25">
        <f>SUM(AI33:AI34,AI36:AI38)</f>
        <v>0</v>
      </c>
      <c r="AJ32" s="25">
        <f>SUM(AJ33:AJ34,AJ36:AJ38)</f>
        <v>0</v>
      </c>
      <c r="AK32" s="25">
        <f>SUM(AK33:AK34,AK36:AK38)</f>
        <v>0</v>
      </c>
      <c r="AL32" s="25"/>
      <c r="AM32" s="25"/>
    </row>
    <row r="33" spans="1:39">
      <c r="A33" s="11" t="s">
        <v>44</v>
      </c>
      <c r="B33" s="10" t="s">
        <v>22</v>
      </c>
      <c r="C33" s="9">
        <f t="shared" ref="C33:C35" si="5">S33+V33+Y33+AB33+AE33+AH33+AK33+D33+G33+J33+M33+P33</f>
        <v>0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>
        <v>80000</v>
      </c>
      <c r="R33" s="18">
        <v>80000</v>
      </c>
      <c r="S33" s="18"/>
      <c r="T33" s="18">
        <v>80000</v>
      </c>
      <c r="U33" s="18">
        <v>80000</v>
      </c>
      <c r="V33" s="18"/>
      <c r="W33" s="18">
        <v>80000</v>
      </c>
      <c r="X33" s="18">
        <v>80000</v>
      </c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22"/>
      <c r="AM33" s="22"/>
    </row>
    <row r="34" spans="1:39">
      <c r="A34" s="11" t="s">
        <v>45</v>
      </c>
      <c r="B34" s="10" t="s">
        <v>54</v>
      </c>
      <c r="C34" s="9">
        <f t="shared" si="5"/>
        <v>0</v>
      </c>
      <c r="D34" s="18">
        <v>0</v>
      </c>
      <c r="E34" s="18"/>
      <c r="F34" s="18"/>
      <c r="G34" s="18">
        <v>0</v>
      </c>
      <c r="H34" s="18"/>
      <c r="I34" s="18"/>
      <c r="J34" s="18">
        <v>0</v>
      </c>
      <c r="K34" s="18"/>
      <c r="L34" s="18"/>
      <c r="M34" s="18">
        <v>0</v>
      </c>
      <c r="N34" s="18"/>
      <c r="O34" s="18"/>
      <c r="P34" s="18">
        <v>0</v>
      </c>
      <c r="Q34" s="18"/>
      <c r="R34" s="18"/>
      <c r="S34" s="18">
        <v>0</v>
      </c>
      <c r="T34" s="18"/>
      <c r="U34" s="18"/>
      <c r="V34" s="18">
        <v>0</v>
      </c>
      <c r="W34" s="18"/>
      <c r="X34" s="18"/>
      <c r="Y34" s="18">
        <v>0</v>
      </c>
      <c r="Z34" s="18"/>
      <c r="AA34" s="18"/>
      <c r="AB34" s="18">
        <v>0</v>
      </c>
      <c r="AC34" s="18"/>
      <c r="AD34" s="18"/>
      <c r="AE34" s="18">
        <v>0</v>
      </c>
      <c r="AF34" s="18"/>
      <c r="AG34" s="18"/>
      <c r="AH34" s="18">
        <v>0</v>
      </c>
      <c r="AI34" s="18"/>
      <c r="AJ34" s="18"/>
      <c r="AK34" s="18">
        <v>0</v>
      </c>
      <c r="AL34" s="8"/>
      <c r="AM34" s="8"/>
    </row>
    <row r="35" spans="1:39">
      <c r="A35" s="13" t="s">
        <v>46</v>
      </c>
      <c r="B35" s="13" t="s">
        <v>105</v>
      </c>
      <c r="C35" s="9">
        <f t="shared" si="5"/>
        <v>3500</v>
      </c>
      <c r="D35" s="15">
        <v>3500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4"/>
      <c r="AM35" s="14"/>
    </row>
    <row r="36" spans="1:39">
      <c r="A36" s="11" t="s">
        <v>48</v>
      </c>
      <c r="B36" s="10" t="s">
        <v>111</v>
      </c>
      <c r="C36" s="9">
        <f t="shared" ref="C36" si="6">S36+V36+Y36+AB36+AE36+AH36+AK36+D36+G36+J36+M36+P36</f>
        <v>5700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>
        <v>5700</v>
      </c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8"/>
      <c r="AM36" s="8"/>
    </row>
    <row r="37" spans="1:39">
      <c r="A37" s="11"/>
      <c r="B37" s="10"/>
      <c r="C37" s="9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22"/>
      <c r="AM37" s="22"/>
    </row>
    <row r="38" spans="1:39">
      <c r="A38" s="11"/>
      <c r="B38" s="10"/>
      <c r="C38" s="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22"/>
      <c r="AM38" s="22"/>
    </row>
    <row r="39" spans="1:39" s="26" customFormat="1">
      <c r="A39" s="29" t="s">
        <v>25</v>
      </c>
      <c r="B39" s="28" t="s">
        <v>32</v>
      </c>
      <c r="C39" s="25">
        <f t="shared" ref="C39:AK39" si="7">SUM(C40,C41:C44,C50:C52)</f>
        <v>351880</v>
      </c>
      <c r="D39" s="25">
        <f t="shared" si="7"/>
        <v>31320</v>
      </c>
      <c r="E39" s="25">
        <f t="shared" si="7"/>
        <v>24200</v>
      </c>
      <c r="F39" s="25">
        <f t="shared" si="7"/>
        <v>24200</v>
      </c>
      <c r="G39" s="25">
        <f t="shared" si="7"/>
        <v>29000</v>
      </c>
      <c r="H39" s="25">
        <f t="shared" si="7"/>
        <v>26700</v>
      </c>
      <c r="I39" s="25">
        <f t="shared" si="7"/>
        <v>26700</v>
      </c>
      <c r="J39" s="25">
        <f t="shared" si="7"/>
        <v>29000</v>
      </c>
      <c r="K39" s="25">
        <f t="shared" si="7"/>
        <v>26700</v>
      </c>
      <c r="L39" s="25">
        <f t="shared" si="7"/>
        <v>26700</v>
      </c>
      <c r="M39" s="25">
        <f t="shared" si="7"/>
        <v>29520</v>
      </c>
      <c r="N39" s="25">
        <f t="shared" si="7"/>
        <v>26700</v>
      </c>
      <c r="O39" s="25">
        <f t="shared" si="7"/>
        <v>26700</v>
      </c>
      <c r="P39" s="25">
        <f t="shared" si="7"/>
        <v>29000</v>
      </c>
      <c r="Q39" s="25">
        <f t="shared" si="7"/>
        <v>29000</v>
      </c>
      <c r="R39" s="25">
        <f t="shared" si="7"/>
        <v>29000</v>
      </c>
      <c r="S39" s="25">
        <f t="shared" si="7"/>
        <v>29520</v>
      </c>
      <c r="T39" s="25">
        <f t="shared" si="7"/>
        <v>29000</v>
      </c>
      <c r="U39" s="25">
        <f t="shared" si="7"/>
        <v>29000</v>
      </c>
      <c r="V39" s="25">
        <f t="shared" si="7"/>
        <v>29000</v>
      </c>
      <c r="W39" s="25">
        <f t="shared" si="7"/>
        <v>29000</v>
      </c>
      <c r="X39" s="25">
        <f t="shared" si="7"/>
        <v>29000</v>
      </c>
      <c r="Y39" s="25">
        <f t="shared" si="7"/>
        <v>29000</v>
      </c>
      <c r="Z39" s="25">
        <f t="shared" si="7"/>
        <v>26700</v>
      </c>
      <c r="AA39" s="25">
        <f t="shared" si="7"/>
        <v>26700</v>
      </c>
      <c r="AB39" s="25">
        <f t="shared" si="7"/>
        <v>29520</v>
      </c>
      <c r="AC39" s="25">
        <f t="shared" si="7"/>
        <v>26700</v>
      </c>
      <c r="AD39" s="25">
        <f t="shared" si="7"/>
        <v>26700</v>
      </c>
      <c r="AE39" s="25">
        <f t="shared" si="7"/>
        <v>29000</v>
      </c>
      <c r="AF39" s="25">
        <f t="shared" si="7"/>
        <v>26700</v>
      </c>
      <c r="AG39" s="25">
        <f t="shared" si="7"/>
        <v>26700</v>
      </c>
      <c r="AH39" s="25">
        <f t="shared" si="7"/>
        <v>29000</v>
      </c>
      <c r="AI39" s="25">
        <f t="shared" si="7"/>
        <v>26700</v>
      </c>
      <c r="AJ39" s="25">
        <f t="shared" si="7"/>
        <v>26700</v>
      </c>
      <c r="AK39" s="25">
        <f t="shared" si="7"/>
        <v>29000</v>
      </c>
      <c r="AL39" s="25"/>
      <c r="AM39" s="25"/>
    </row>
    <row r="40" spans="1:39">
      <c r="A40" s="11" t="s">
        <v>44</v>
      </c>
      <c r="B40" s="7" t="s">
        <v>34</v>
      </c>
      <c r="C40" s="9">
        <f t="shared" ref="C40:C52" si="8">S40+V40+Y40+AB40+AE40+AH40+AK40+D40+G40+J40+M40+P40</f>
        <v>144000</v>
      </c>
      <c r="D40" s="18">
        <v>12000</v>
      </c>
      <c r="E40" s="18">
        <v>12000</v>
      </c>
      <c r="F40" s="18">
        <v>12000</v>
      </c>
      <c r="G40" s="18">
        <v>12000</v>
      </c>
      <c r="H40" s="18">
        <v>12000</v>
      </c>
      <c r="I40" s="18">
        <v>12000</v>
      </c>
      <c r="J40" s="18">
        <v>12000</v>
      </c>
      <c r="K40" s="18">
        <v>12000</v>
      </c>
      <c r="L40" s="18">
        <v>12000</v>
      </c>
      <c r="M40" s="18">
        <v>12000</v>
      </c>
      <c r="N40" s="18">
        <v>12000</v>
      </c>
      <c r="O40" s="18">
        <v>12000</v>
      </c>
      <c r="P40" s="18">
        <v>12000</v>
      </c>
      <c r="Q40" s="18">
        <v>12000</v>
      </c>
      <c r="R40" s="18">
        <v>12000</v>
      </c>
      <c r="S40" s="18">
        <v>12000</v>
      </c>
      <c r="T40" s="18">
        <v>12000</v>
      </c>
      <c r="U40" s="18">
        <v>12000</v>
      </c>
      <c r="V40" s="18">
        <v>12000</v>
      </c>
      <c r="W40" s="18">
        <v>12000</v>
      </c>
      <c r="X40" s="18">
        <v>12000</v>
      </c>
      <c r="Y40" s="18">
        <v>12000</v>
      </c>
      <c r="Z40" s="18">
        <v>12000</v>
      </c>
      <c r="AA40" s="18">
        <v>12000</v>
      </c>
      <c r="AB40" s="18">
        <v>12000</v>
      </c>
      <c r="AC40" s="18">
        <v>12000</v>
      </c>
      <c r="AD40" s="18">
        <v>12000</v>
      </c>
      <c r="AE40" s="18">
        <v>12000</v>
      </c>
      <c r="AF40" s="18">
        <v>12000</v>
      </c>
      <c r="AG40" s="18">
        <v>12000</v>
      </c>
      <c r="AH40" s="18">
        <v>12000</v>
      </c>
      <c r="AI40" s="18">
        <v>12000</v>
      </c>
      <c r="AJ40" s="18">
        <v>12000</v>
      </c>
      <c r="AK40" s="18">
        <v>12000</v>
      </c>
      <c r="AL40" s="8"/>
      <c r="AM40" s="8"/>
    </row>
    <row r="41" spans="1:39">
      <c r="A41" s="11" t="s">
        <v>45</v>
      </c>
      <c r="B41" s="7" t="s">
        <v>75</v>
      </c>
      <c r="C41" s="9">
        <f t="shared" si="8"/>
        <v>19200</v>
      </c>
      <c r="D41" s="18">
        <v>1600</v>
      </c>
      <c r="E41" s="18">
        <v>1600</v>
      </c>
      <c r="F41" s="18">
        <v>1600</v>
      </c>
      <c r="G41" s="18">
        <v>1600</v>
      </c>
      <c r="H41" s="18">
        <v>1600</v>
      </c>
      <c r="I41" s="18">
        <v>1600</v>
      </c>
      <c r="J41" s="18">
        <v>1600</v>
      </c>
      <c r="K41" s="18">
        <v>1600</v>
      </c>
      <c r="L41" s="18">
        <v>1600</v>
      </c>
      <c r="M41" s="18">
        <v>1600</v>
      </c>
      <c r="N41" s="18">
        <v>1600</v>
      </c>
      <c r="O41" s="18">
        <v>1600</v>
      </c>
      <c r="P41" s="18">
        <v>1600</v>
      </c>
      <c r="Q41" s="18">
        <v>1600</v>
      </c>
      <c r="R41" s="18">
        <v>1600</v>
      </c>
      <c r="S41" s="18">
        <v>1600</v>
      </c>
      <c r="T41" s="18">
        <v>1600</v>
      </c>
      <c r="U41" s="18">
        <v>1600</v>
      </c>
      <c r="V41" s="18">
        <v>1600</v>
      </c>
      <c r="W41" s="18">
        <v>1600</v>
      </c>
      <c r="X41" s="18">
        <v>1600</v>
      </c>
      <c r="Y41" s="18">
        <v>1600</v>
      </c>
      <c r="Z41" s="18">
        <v>1600</v>
      </c>
      <c r="AA41" s="18">
        <v>1600</v>
      </c>
      <c r="AB41" s="18">
        <v>1600</v>
      </c>
      <c r="AC41" s="18">
        <v>1600</v>
      </c>
      <c r="AD41" s="18">
        <v>1600</v>
      </c>
      <c r="AE41" s="18">
        <v>1600</v>
      </c>
      <c r="AF41" s="18">
        <v>1600</v>
      </c>
      <c r="AG41" s="18">
        <v>1600</v>
      </c>
      <c r="AH41" s="18">
        <v>1600</v>
      </c>
      <c r="AI41" s="18">
        <v>1600</v>
      </c>
      <c r="AJ41" s="18">
        <v>1600</v>
      </c>
      <c r="AK41" s="18">
        <v>1600</v>
      </c>
      <c r="AL41" s="8"/>
      <c r="AM41" s="8"/>
    </row>
    <row r="42" spans="1:39">
      <c r="A42" s="11" t="s">
        <v>47</v>
      </c>
      <c r="B42" s="7" t="s">
        <v>73</v>
      </c>
      <c r="C42" s="9">
        <f t="shared" si="8"/>
        <v>27600</v>
      </c>
      <c r="D42" s="18">
        <v>2300</v>
      </c>
      <c r="E42" s="18"/>
      <c r="F42" s="18"/>
      <c r="G42" s="18">
        <v>2300</v>
      </c>
      <c r="H42" s="18"/>
      <c r="I42" s="18"/>
      <c r="J42" s="18">
        <v>2300</v>
      </c>
      <c r="K42" s="18"/>
      <c r="L42" s="18"/>
      <c r="M42" s="18">
        <v>2300</v>
      </c>
      <c r="N42" s="18"/>
      <c r="O42" s="18"/>
      <c r="P42" s="18">
        <v>2300</v>
      </c>
      <c r="Q42" s="18">
        <v>2300</v>
      </c>
      <c r="R42" s="18">
        <v>2300</v>
      </c>
      <c r="S42" s="18">
        <v>2300</v>
      </c>
      <c r="T42" s="18">
        <v>2300</v>
      </c>
      <c r="U42" s="18">
        <v>2300</v>
      </c>
      <c r="V42" s="18">
        <v>2300</v>
      </c>
      <c r="W42" s="18">
        <v>2300</v>
      </c>
      <c r="X42" s="18">
        <v>2300</v>
      </c>
      <c r="Y42" s="18">
        <v>2300</v>
      </c>
      <c r="Z42" s="18"/>
      <c r="AA42" s="18"/>
      <c r="AB42" s="18">
        <v>2300</v>
      </c>
      <c r="AC42" s="18"/>
      <c r="AD42" s="18"/>
      <c r="AE42" s="18">
        <v>2300</v>
      </c>
      <c r="AF42" s="18"/>
      <c r="AG42" s="18"/>
      <c r="AH42" s="18">
        <v>2300</v>
      </c>
      <c r="AI42" s="18"/>
      <c r="AJ42" s="18"/>
      <c r="AK42" s="18">
        <v>2300</v>
      </c>
      <c r="AL42" s="8"/>
      <c r="AM42" s="8"/>
    </row>
    <row r="43" spans="1:39">
      <c r="A43" s="11" t="s">
        <v>48</v>
      </c>
      <c r="B43" s="7" t="s">
        <v>87</v>
      </c>
      <c r="C43" s="9">
        <f t="shared" si="8"/>
        <v>1800</v>
      </c>
      <c r="D43" s="18">
        <v>1800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8"/>
      <c r="AM43" s="8"/>
    </row>
    <row r="44" spans="1:39">
      <c r="A44" s="11" t="s">
        <v>51</v>
      </c>
      <c r="B44" s="7" t="s">
        <v>62</v>
      </c>
      <c r="C44" s="9">
        <f t="shared" si="8"/>
        <v>68080</v>
      </c>
      <c r="D44" s="18">
        <f>SUM(D45:D49)</f>
        <v>6020</v>
      </c>
      <c r="E44" s="18">
        <f t="shared" ref="E44:AK44" si="9">SUM(E45:E49)</f>
        <v>3000</v>
      </c>
      <c r="F44" s="18">
        <f t="shared" si="9"/>
        <v>3000</v>
      </c>
      <c r="G44" s="18">
        <f t="shared" si="9"/>
        <v>5500</v>
      </c>
      <c r="H44" s="18">
        <f t="shared" si="9"/>
        <v>5500</v>
      </c>
      <c r="I44" s="18">
        <f t="shared" si="9"/>
        <v>5500</v>
      </c>
      <c r="J44" s="18">
        <f t="shared" si="9"/>
        <v>5500</v>
      </c>
      <c r="K44" s="18">
        <f t="shared" si="9"/>
        <v>5500</v>
      </c>
      <c r="L44" s="18">
        <f t="shared" si="9"/>
        <v>5500</v>
      </c>
      <c r="M44" s="18">
        <f t="shared" si="9"/>
        <v>6020</v>
      </c>
      <c r="N44" s="18">
        <f t="shared" si="9"/>
        <v>5500</v>
      </c>
      <c r="O44" s="18">
        <f t="shared" si="9"/>
        <v>5500</v>
      </c>
      <c r="P44" s="18">
        <f t="shared" si="9"/>
        <v>5500</v>
      </c>
      <c r="Q44" s="18">
        <f t="shared" si="9"/>
        <v>5500</v>
      </c>
      <c r="R44" s="18">
        <f t="shared" si="9"/>
        <v>5500</v>
      </c>
      <c r="S44" s="18">
        <f t="shared" si="9"/>
        <v>6020</v>
      </c>
      <c r="T44" s="18">
        <f t="shared" si="9"/>
        <v>5500</v>
      </c>
      <c r="U44" s="18">
        <f t="shared" si="9"/>
        <v>5500</v>
      </c>
      <c r="V44" s="18">
        <f t="shared" si="9"/>
        <v>5500</v>
      </c>
      <c r="W44" s="18">
        <f t="shared" si="9"/>
        <v>5500</v>
      </c>
      <c r="X44" s="18">
        <f t="shared" si="9"/>
        <v>5500</v>
      </c>
      <c r="Y44" s="18">
        <f t="shared" si="9"/>
        <v>5500</v>
      </c>
      <c r="Z44" s="18">
        <f t="shared" si="9"/>
        <v>5500</v>
      </c>
      <c r="AA44" s="18">
        <f t="shared" si="9"/>
        <v>5500</v>
      </c>
      <c r="AB44" s="18">
        <f t="shared" si="9"/>
        <v>6020</v>
      </c>
      <c r="AC44" s="18">
        <f t="shared" si="9"/>
        <v>5500</v>
      </c>
      <c r="AD44" s="18">
        <f t="shared" si="9"/>
        <v>5500</v>
      </c>
      <c r="AE44" s="18">
        <f t="shared" si="9"/>
        <v>5500</v>
      </c>
      <c r="AF44" s="18">
        <f t="shared" si="9"/>
        <v>5500</v>
      </c>
      <c r="AG44" s="18">
        <f t="shared" si="9"/>
        <v>5500</v>
      </c>
      <c r="AH44" s="18">
        <f t="shared" si="9"/>
        <v>5500</v>
      </c>
      <c r="AI44" s="18">
        <f t="shared" si="9"/>
        <v>5500</v>
      </c>
      <c r="AJ44" s="18">
        <f t="shared" si="9"/>
        <v>5500</v>
      </c>
      <c r="AK44" s="18">
        <f t="shared" si="9"/>
        <v>5500</v>
      </c>
      <c r="AL44" s="8"/>
      <c r="AM44" s="8"/>
    </row>
    <row r="45" spans="1:39">
      <c r="A45" s="13" t="s">
        <v>90</v>
      </c>
      <c r="B45" s="13" t="s">
        <v>112</v>
      </c>
      <c r="C45" s="9">
        <f t="shared" si="8"/>
        <v>2080</v>
      </c>
      <c r="D45" s="18">
        <v>520</v>
      </c>
      <c r="E45" s="15"/>
      <c r="F45" s="15"/>
      <c r="G45" s="15"/>
      <c r="H45" s="15"/>
      <c r="I45" s="15"/>
      <c r="J45" s="18"/>
      <c r="K45" s="15"/>
      <c r="L45" s="15"/>
      <c r="M45" s="18">
        <v>520</v>
      </c>
      <c r="N45" s="15"/>
      <c r="O45" s="15"/>
      <c r="P45" s="15"/>
      <c r="Q45" s="15"/>
      <c r="R45" s="15"/>
      <c r="S45" s="18">
        <v>520</v>
      </c>
      <c r="T45" s="15"/>
      <c r="U45" s="15"/>
      <c r="V45" s="15"/>
      <c r="W45" s="15"/>
      <c r="X45" s="15"/>
      <c r="Y45" s="15"/>
      <c r="Z45" s="15"/>
      <c r="AA45" s="15"/>
      <c r="AB45" s="18">
        <v>520</v>
      </c>
      <c r="AC45" s="15"/>
      <c r="AD45" s="15"/>
      <c r="AE45" s="15"/>
      <c r="AF45" s="15"/>
      <c r="AG45" s="15"/>
      <c r="AH45" s="15"/>
      <c r="AI45" s="15"/>
      <c r="AJ45" s="15"/>
      <c r="AK45" s="18"/>
      <c r="AL45" s="14"/>
      <c r="AM45" s="14"/>
    </row>
    <row r="46" spans="1:39">
      <c r="A46" s="13" t="s">
        <v>91</v>
      </c>
      <c r="B46" s="13" t="s">
        <v>76</v>
      </c>
      <c r="C46" s="9">
        <f t="shared" si="8"/>
        <v>6000</v>
      </c>
      <c r="D46" s="18">
        <v>500</v>
      </c>
      <c r="E46" s="18"/>
      <c r="F46" s="18"/>
      <c r="G46" s="18">
        <v>500</v>
      </c>
      <c r="H46" s="18">
        <v>500</v>
      </c>
      <c r="I46" s="18">
        <v>500</v>
      </c>
      <c r="J46" s="18">
        <v>500</v>
      </c>
      <c r="K46" s="18">
        <v>500</v>
      </c>
      <c r="L46" s="18">
        <v>500</v>
      </c>
      <c r="M46" s="18">
        <v>500</v>
      </c>
      <c r="N46" s="18">
        <v>500</v>
      </c>
      <c r="O46" s="18">
        <v>500</v>
      </c>
      <c r="P46" s="18">
        <v>500</v>
      </c>
      <c r="Q46" s="18">
        <v>500</v>
      </c>
      <c r="R46" s="18">
        <v>500</v>
      </c>
      <c r="S46" s="18">
        <v>500</v>
      </c>
      <c r="T46" s="18">
        <v>500</v>
      </c>
      <c r="U46" s="18">
        <v>500</v>
      </c>
      <c r="V46" s="18">
        <v>500</v>
      </c>
      <c r="W46" s="18">
        <v>500</v>
      </c>
      <c r="X46" s="18">
        <v>500</v>
      </c>
      <c r="Y46" s="18">
        <v>500</v>
      </c>
      <c r="Z46" s="18">
        <v>500</v>
      </c>
      <c r="AA46" s="18">
        <v>500</v>
      </c>
      <c r="AB46" s="18">
        <v>500</v>
      </c>
      <c r="AC46" s="18">
        <v>500</v>
      </c>
      <c r="AD46" s="18">
        <v>500</v>
      </c>
      <c r="AE46" s="18">
        <v>500</v>
      </c>
      <c r="AF46" s="18">
        <v>500</v>
      </c>
      <c r="AG46" s="18">
        <v>500</v>
      </c>
      <c r="AH46" s="18">
        <v>500</v>
      </c>
      <c r="AI46" s="18">
        <v>500</v>
      </c>
      <c r="AJ46" s="18">
        <v>500</v>
      </c>
      <c r="AK46" s="18">
        <v>500</v>
      </c>
      <c r="AL46" s="8"/>
      <c r="AM46" s="8"/>
    </row>
    <row r="47" spans="1:39">
      <c r="A47" s="13" t="s">
        <v>92</v>
      </c>
      <c r="B47" s="13" t="s">
        <v>77</v>
      </c>
      <c r="C47" s="9">
        <f t="shared" si="8"/>
        <v>12000</v>
      </c>
      <c r="D47" s="15">
        <v>1000</v>
      </c>
      <c r="E47" s="15"/>
      <c r="F47" s="15"/>
      <c r="G47" s="15">
        <v>1000</v>
      </c>
      <c r="H47" s="15">
        <v>1000</v>
      </c>
      <c r="I47" s="15">
        <v>1000</v>
      </c>
      <c r="J47" s="15">
        <v>1000</v>
      </c>
      <c r="K47" s="15">
        <v>1000</v>
      </c>
      <c r="L47" s="15">
        <v>1000</v>
      </c>
      <c r="M47" s="15">
        <v>1000</v>
      </c>
      <c r="N47" s="15">
        <v>1000</v>
      </c>
      <c r="O47" s="15">
        <v>1000</v>
      </c>
      <c r="P47" s="15">
        <v>1000</v>
      </c>
      <c r="Q47" s="15">
        <v>1000</v>
      </c>
      <c r="R47" s="15">
        <v>1000</v>
      </c>
      <c r="S47" s="15">
        <v>1000</v>
      </c>
      <c r="T47" s="15">
        <v>1000</v>
      </c>
      <c r="U47" s="15">
        <v>1000</v>
      </c>
      <c r="V47" s="15">
        <v>1000</v>
      </c>
      <c r="W47" s="15">
        <v>1000</v>
      </c>
      <c r="X47" s="15">
        <v>1000</v>
      </c>
      <c r="Y47" s="15">
        <v>1000</v>
      </c>
      <c r="Z47" s="15">
        <v>1000</v>
      </c>
      <c r="AA47" s="15">
        <v>1000</v>
      </c>
      <c r="AB47" s="15">
        <v>1000</v>
      </c>
      <c r="AC47" s="15">
        <v>1000</v>
      </c>
      <c r="AD47" s="15">
        <v>1000</v>
      </c>
      <c r="AE47" s="15">
        <v>1000</v>
      </c>
      <c r="AF47" s="15">
        <v>1000</v>
      </c>
      <c r="AG47" s="15">
        <v>1000</v>
      </c>
      <c r="AH47" s="15">
        <v>1000</v>
      </c>
      <c r="AI47" s="15">
        <v>1000</v>
      </c>
      <c r="AJ47" s="15">
        <v>1000</v>
      </c>
      <c r="AK47" s="15">
        <v>1000</v>
      </c>
      <c r="AL47" s="14"/>
      <c r="AM47" s="14"/>
    </row>
    <row r="48" spans="1:39" ht="22">
      <c r="A48" s="13" t="s">
        <v>93</v>
      </c>
      <c r="B48" s="23" t="s">
        <v>81</v>
      </c>
      <c r="C48" s="9">
        <f t="shared" si="8"/>
        <v>12000</v>
      </c>
      <c r="D48" s="15">
        <v>1000</v>
      </c>
      <c r="E48" s="15"/>
      <c r="F48" s="15"/>
      <c r="G48" s="15">
        <v>1000</v>
      </c>
      <c r="H48" s="15">
        <v>1000</v>
      </c>
      <c r="I48" s="15">
        <v>1000</v>
      </c>
      <c r="J48" s="15">
        <v>1000</v>
      </c>
      <c r="K48" s="15">
        <v>1000</v>
      </c>
      <c r="L48" s="15">
        <v>1000</v>
      </c>
      <c r="M48" s="15">
        <v>1000</v>
      </c>
      <c r="N48" s="15">
        <v>1000</v>
      </c>
      <c r="O48" s="15">
        <v>1000</v>
      </c>
      <c r="P48" s="15">
        <v>1000</v>
      </c>
      <c r="Q48" s="15">
        <v>1000</v>
      </c>
      <c r="R48" s="15">
        <v>1000</v>
      </c>
      <c r="S48" s="15">
        <v>1000</v>
      </c>
      <c r="T48" s="15">
        <v>1000</v>
      </c>
      <c r="U48" s="15">
        <v>1000</v>
      </c>
      <c r="V48" s="15">
        <v>1000</v>
      </c>
      <c r="W48" s="15">
        <v>1000</v>
      </c>
      <c r="X48" s="15">
        <v>1000</v>
      </c>
      <c r="Y48" s="15">
        <v>1000</v>
      </c>
      <c r="Z48" s="15">
        <v>1000</v>
      </c>
      <c r="AA48" s="15">
        <v>1000</v>
      </c>
      <c r="AB48" s="15">
        <v>1000</v>
      </c>
      <c r="AC48" s="15">
        <v>1000</v>
      </c>
      <c r="AD48" s="15">
        <v>1000</v>
      </c>
      <c r="AE48" s="15">
        <v>1000</v>
      </c>
      <c r="AF48" s="15">
        <v>1000</v>
      </c>
      <c r="AG48" s="15">
        <v>1000</v>
      </c>
      <c r="AH48" s="15">
        <v>1000</v>
      </c>
      <c r="AI48" s="15">
        <v>1000</v>
      </c>
      <c r="AJ48" s="15">
        <v>1000</v>
      </c>
      <c r="AK48" s="15">
        <v>1000</v>
      </c>
      <c r="AL48" s="14"/>
      <c r="AM48" s="14"/>
    </row>
    <row r="49" spans="1:39">
      <c r="A49" s="13" t="s">
        <v>94</v>
      </c>
      <c r="B49" s="23" t="s">
        <v>84</v>
      </c>
      <c r="C49" s="9">
        <f t="shared" si="8"/>
        <v>36000</v>
      </c>
      <c r="D49" s="15">
        <v>3000</v>
      </c>
      <c r="E49" s="15">
        <v>3000</v>
      </c>
      <c r="F49" s="15">
        <v>3000</v>
      </c>
      <c r="G49" s="15">
        <v>3000</v>
      </c>
      <c r="H49" s="15">
        <v>3000</v>
      </c>
      <c r="I49" s="15">
        <v>3000</v>
      </c>
      <c r="J49" s="15">
        <v>3000</v>
      </c>
      <c r="K49" s="15">
        <v>3000</v>
      </c>
      <c r="L49" s="15">
        <v>3000</v>
      </c>
      <c r="M49" s="15">
        <v>3000</v>
      </c>
      <c r="N49" s="15">
        <v>3000</v>
      </c>
      <c r="O49" s="15">
        <v>3000</v>
      </c>
      <c r="P49" s="15">
        <v>3000</v>
      </c>
      <c r="Q49" s="15">
        <v>3000</v>
      </c>
      <c r="R49" s="15">
        <v>3000</v>
      </c>
      <c r="S49" s="15">
        <v>3000</v>
      </c>
      <c r="T49" s="15">
        <v>3000</v>
      </c>
      <c r="U49" s="15">
        <v>3000</v>
      </c>
      <c r="V49" s="15">
        <v>3000</v>
      </c>
      <c r="W49" s="15">
        <v>3000</v>
      </c>
      <c r="X49" s="15">
        <v>3000</v>
      </c>
      <c r="Y49" s="15">
        <v>3000</v>
      </c>
      <c r="Z49" s="15">
        <v>3000</v>
      </c>
      <c r="AA49" s="15">
        <v>3000</v>
      </c>
      <c r="AB49" s="15">
        <v>3000</v>
      </c>
      <c r="AC49" s="15">
        <v>3000</v>
      </c>
      <c r="AD49" s="15">
        <v>3000</v>
      </c>
      <c r="AE49" s="15">
        <v>3000</v>
      </c>
      <c r="AF49" s="15">
        <v>3000</v>
      </c>
      <c r="AG49" s="15">
        <v>3000</v>
      </c>
      <c r="AH49" s="15">
        <v>3000</v>
      </c>
      <c r="AI49" s="15">
        <v>3000</v>
      </c>
      <c r="AJ49" s="15">
        <v>3000</v>
      </c>
      <c r="AK49" s="15">
        <v>3000</v>
      </c>
      <c r="AL49" s="14"/>
      <c r="AM49" s="14"/>
    </row>
    <row r="50" spans="1:39">
      <c r="A50" s="11" t="s">
        <v>52</v>
      </c>
      <c r="B50" s="7" t="s">
        <v>82</v>
      </c>
      <c r="C50" s="9">
        <f t="shared" si="8"/>
        <v>7200</v>
      </c>
      <c r="D50" s="18">
        <v>600</v>
      </c>
      <c r="E50" s="18">
        <v>600</v>
      </c>
      <c r="F50" s="18">
        <v>600</v>
      </c>
      <c r="G50" s="18">
        <v>600</v>
      </c>
      <c r="H50" s="18">
        <v>600</v>
      </c>
      <c r="I50" s="18">
        <v>600</v>
      </c>
      <c r="J50" s="18">
        <v>600</v>
      </c>
      <c r="K50" s="18">
        <v>600</v>
      </c>
      <c r="L50" s="18">
        <v>600</v>
      </c>
      <c r="M50" s="18">
        <v>600</v>
      </c>
      <c r="N50" s="18">
        <v>600</v>
      </c>
      <c r="O50" s="18">
        <v>600</v>
      </c>
      <c r="P50" s="18">
        <v>600</v>
      </c>
      <c r="Q50" s="18">
        <v>600</v>
      </c>
      <c r="R50" s="18">
        <v>600</v>
      </c>
      <c r="S50" s="18">
        <v>600</v>
      </c>
      <c r="T50" s="18">
        <v>600</v>
      </c>
      <c r="U50" s="18">
        <v>600</v>
      </c>
      <c r="V50" s="18">
        <v>600</v>
      </c>
      <c r="W50" s="18">
        <v>600</v>
      </c>
      <c r="X50" s="18">
        <v>600</v>
      </c>
      <c r="Y50" s="18">
        <v>600</v>
      </c>
      <c r="Z50" s="18">
        <v>600</v>
      </c>
      <c r="AA50" s="18">
        <v>600</v>
      </c>
      <c r="AB50" s="18">
        <v>600</v>
      </c>
      <c r="AC50" s="18">
        <v>600</v>
      </c>
      <c r="AD50" s="18">
        <v>600</v>
      </c>
      <c r="AE50" s="18">
        <v>600</v>
      </c>
      <c r="AF50" s="18">
        <v>600</v>
      </c>
      <c r="AG50" s="18">
        <v>600</v>
      </c>
      <c r="AH50" s="18">
        <v>600</v>
      </c>
      <c r="AI50" s="18">
        <v>600</v>
      </c>
      <c r="AJ50" s="18">
        <v>600</v>
      </c>
      <c r="AK50" s="18">
        <v>600</v>
      </c>
      <c r="AL50" s="8"/>
      <c r="AM50" s="8"/>
    </row>
    <row r="51" spans="1:39">
      <c r="A51" s="11" t="s">
        <v>95</v>
      </c>
      <c r="B51" s="7" t="s">
        <v>33</v>
      </c>
      <c r="C51" s="9">
        <f t="shared" si="8"/>
        <v>0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8"/>
      <c r="AM51" s="8"/>
    </row>
    <row r="52" spans="1:39">
      <c r="A52" s="11" t="s">
        <v>96</v>
      </c>
      <c r="B52" s="7" t="s">
        <v>89</v>
      </c>
      <c r="C52" s="9">
        <f t="shared" si="8"/>
        <v>84000</v>
      </c>
      <c r="D52" s="18">
        <v>7000</v>
      </c>
      <c r="E52" s="18">
        <v>7000</v>
      </c>
      <c r="F52" s="18">
        <v>7000</v>
      </c>
      <c r="G52" s="18">
        <v>7000</v>
      </c>
      <c r="H52" s="18">
        <v>7000</v>
      </c>
      <c r="I52" s="18">
        <v>7000</v>
      </c>
      <c r="J52" s="18">
        <v>7000</v>
      </c>
      <c r="K52" s="18">
        <v>7000</v>
      </c>
      <c r="L52" s="18">
        <v>7000</v>
      </c>
      <c r="M52" s="18">
        <v>7000</v>
      </c>
      <c r="N52" s="18">
        <v>7000</v>
      </c>
      <c r="O52" s="18">
        <v>7000</v>
      </c>
      <c r="P52" s="18">
        <v>7000</v>
      </c>
      <c r="Q52" s="18">
        <v>7000</v>
      </c>
      <c r="R52" s="18">
        <v>7000</v>
      </c>
      <c r="S52" s="18">
        <v>7000</v>
      </c>
      <c r="T52" s="18">
        <v>7000</v>
      </c>
      <c r="U52" s="18">
        <v>7000</v>
      </c>
      <c r="V52" s="18">
        <v>7000</v>
      </c>
      <c r="W52" s="18">
        <v>7000</v>
      </c>
      <c r="X52" s="18">
        <v>7000</v>
      </c>
      <c r="Y52" s="18">
        <v>7000</v>
      </c>
      <c r="Z52" s="18">
        <v>7000</v>
      </c>
      <c r="AA52" s="18">
        <v>7000</v>
      </c>
      <c r="AB52" s="18">
        <v>7000</v>
      </c>
      <c r="AC52" s="18">
        <v>7000</v>
      </c>
      <c r="AD52" s="18">
        <v>7000</v>
      </c>
      <c r="AE52" s="18">
        <v>7000</v>
      </c>
      <c r="AF52" s="18">
        <v>7000</v>
      </c>
      <c r="AG52" s="18">
        <v>7000</v>
      </c>
      <c r="AH52" s="18">
        <v>7000</v>
      </c>
      <c r="AI52" s="18">
        <v>7000</v>
      </c>
      <c r="AJ52" s="18">
        <v>7000</v>
      </c>
      <c r="AK52" s="18">
        <v>7000</v>
      </c>
      <c r="AL52" s="8"/>
      <c r="AM52" s="8"/>
    </row>
    <row r="53" spans="1:39" s="26" customFormat="1">
      <c r="A53" s="29" t="s">
        <v>26</v>
      </c>
      <c r="B53" s="28" t="s">
        <v>66</v>
      </c>
      <c r="C53" s="46">
        <f>SUM(C54:C60,C61)</f>
        <v>358453.53</v>
      </c>
      <c r="D53" s="25">
        <v>7000</v>
      </c>
      <c r="E53" s="25">
        <v>7000</v>
      </c>
      <c r="F53" s="25">
        <v>7000</v>
      </c>
      <c r="G53" s="25">
        <v>7000</v>
      </c>
      <c r="H53" s="25">
        <v>7000</v>
      </c>
      <c r="I53" s="25">
        <v>7000</v>
      </c>
      <c r="J53" s="25">
        <v>7000</v>
      </c>
      <c r="K53" s="25">
        <v>7000</v>
      </c>
      <c r="L53" s="25">
        <v>7000</v>
      </c>
      <c r="M53" s="25">
        <v>7000</v>
      </c>
      <c r="N53" s="25">
        <v>7000</v>
      </c>
      <c r="O53" s="25">
        <v>7000</v>
      </c>
      <c r="P53" s="25">
        <v>7000</v>
      </c>
      <c r="Q53" s="25">
        <v>7000</v>
      </c>
      <c r="R53" s="25">
        <v>7000</v>
      </c>
      <c r="S53" s="25">
        <v>7000</v>
      </c>
      <c r="T53" s="25">
        <v>7000</v>
      </c>
      <c r="U53" s="25">
        <v>7000</v>
      </c>
      <c r="V53" s="25">
        <v>7000</v>
      </c>
      <c r="W53" s="25">
        <v>7000</v>
      </c>
      <c r="X53" s="25">
        <v>7000</v>
      </c>
      <c r="Y53" s="25">
        <v>7000</v>
      </c>
      <c r="Z53" s="25">
        <v>7000</v>
      </c>
      <c r="AA53" s="25">
        <v>7000</v>
      </c>
      <c r="AB53" s="25">
        <v>7000</v>
      </c>
      <c r="AC53" s="25">
        <v>7000</v>
      </c>
      <c r="AD53" s="25">
        <v>7000</v>
      </c>
      <c r="AE53" s="25">
        <v>7000</v>
      </c>
      <c r="AF53" s="25">
        <v>7000</v>
      </c>
      <c r="AG53" s="25">
        <v>7000</v>
      </c>
      <c r="AH53" s="25">
        <v>7000</v>
      </c>
      <c r="AI53" s="25">
        <v>7000</v>
      </c>
      <c r="AJ53" s="25">
        <v>7000</v>
      </c>
      <c r="AK53" s="25">
        <v>7000</v>
      </c>
      <c r="AL53" s="25"/>
      <c r="AM53" s="25"/>
    </row>
    <row r="54" spans="1:39">
      <c r="A54" s="16" t="s">
        <v>27</v>
      </c>
      <c r="B54" s="17" t="s">
        <v>36</v>
      </c>
      <c r="C54" s="9">
        <f t="shared" ref="C54:C63" si="10">S54+V54+Y54+AB54+AE54+AH54+AK54+D54+G54+J54+M54+P54</f>
        <v>7920</v>
      </c>
      <c r="D54" s="18">
        <v>660</v>
      </c>
      <c r="E54" s="18"/>
      <c r="F54" s="18"/>
      <c r="G54" s="18">
        <v>660</v>
      </c>
      <c r="H54" s="18">
        <v>660</v>
      </c>
      <c r="I54" s="18">
        <v>660</v>
      </c>
      <c r="J54" s="18">
        <v>660</v>
      </c>
      <c r="K54" s="18">
        <v>660</v>
      </c>
      <c r="L54" s="18">
        <v>660</v>
      </c>
      <c r="M54" s="18">
        <v>660</v>
      </c>
      <c r="N54" s="18">
        <v>660</v>
      </c>
      <c r="O54" s="18">
        <v>660</v>
      </c>
      <c r="P54" s="18">
        <v>660</v>
      </c>
      <c r="Q54" s="18">
        <v>660</v>
      </c>
      <c r="R54" s="18">
        <v>660</v>
      </c>
      <c r="S54" s="18">
        <v>660</v>
      </c>
      <c r="T54" s="18">
        <v>660</v>
      </c>
      <c r="U54" s="18">
        <v>660</v>
      </c>
      <c r="V54" s="18">
        <v>660</v>
      </c>
      <c r="W54" s="18">
        <v>660</v>
      </c>
      <c r="X54" s="18">
        <v>660</v>
      </c>
      <c r="Y54" s="18">
        <v>660</v>
      </c>
      <c r="Z54" s="18">
        <v>660</v>
      </c>
      <c r="AA54" s="18">
        <v>660</v>
      </c>
      <c r="AB54" s="18">
        <v>660</v>
      </c>
      <c r="AC54" s="18">
        <v>660</v>
      </c>
      <c r="AD54" s="18">
        <v>660</v>
      </c>
      <c r="AE54" s="18">
        <v>660</v>
      </c>
      <c r="AF54" s="18">
        <v>660</v>
      </c>
      <c r="AG54" s="18">
        <v>660</v>
      </c>
      <c r="AH54" s="18">
        <v>660</v>
      </c>
      <c r="AI54" s="18">
        <v>660</v>
      </c>
      <c r="AJ54" s="18">
        <v>660</v>
      </c>
      <c r="AK54" s="18">
        <v>660</v>
      </c>
      <c r="AL54" s="18"/>
      <c r="AM54" s="18"/>
    </row>
    <row r="55" spans="1:39" s="19" customFormat="1">
      <c r="A55" s="16" t="s">
        <v>28</v>
      </c>
      <c r="B55" s="17" t="s">
        <v>37</v>
      </c>
      <c r="C55" s="9">
        <f t="shared" si="10"/>
        <v>0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1:39" s="19" customFormat="1">
      <c r="A56" s="16" t="s">
        <v>29</v>
      </c>
      <c r="B56" s="17" t="s">
        <v>38</v>
      </c>
      <c r="C56" s="9">
        <f t="shared" si="10"/>
        <v>310400</v>
      </c>
      <c r="D56" s="18"/>
      <c r="E56" s="18"/>
      <c r="F56" s="18"/>
      <c r="G56" s="18"/>
      <c r="H56" s="18"/>
      <c r="I56" s="18"/>
      <c r="J56" s="18">
        <v>95200</v>
      </c>
      <c r="K56" s="18"/>
      <c r="L56" s="18"/>
      <c r="M56" s="18"/>
      <c r="N56" s="18"/>
      <c r="O56" s="18"/>
      <c r="P56" s="18"/>
      <c r="Q56" s="18"/>
      <c r="R56" s="18"/>
      <c r="S56" s="18">
        <v>95200</v>
      </c>
      <c r="T56" s="18"/>
      <c r="U56" s="18"/>
      <c r="V56" s="18"/>
      <c r="W56" s="18"/>
      <c r="X56" s="18"/>
      <c r="Y56" s="18"/>
      <c r="Z56" s="18"/>
      <c r="AA56" s="18"/>
      <c r="AB56" s="18">
        <v>60000</v>
      </c>
      <c r="AC56" s="18"/>
      <c r="AD56" s="18"/>
      <c r="AE56" s="18"/>
      <c r="AF56" s="18"/>
      <c r="AG56" s="18"/>
      <c r="AH56" s="18"/>
      <c r="AI56" s="18"/>
      <c r="AJ56" s="18"/>
      <c r="AK56" s="18">
        <v>60000</v>
      </c>
      <c r="AL56" s="18"/>
      <c r="AM56" s="18"/>
    </row>
    <row r="57" spans="1:39" s="19" customFormat="1">
      <c r="A57" s="16" t="s">
        <v>30</v>
      </c>
      <c r="B57" s="17" t="s">
        <v>61</v>
      </c>
      <c r="C57" s="9">
        <f t="shared" si="10"/>
        <v>0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</row>
    <row r="58" spans="1:39">
      <c r="A58" s="16" t="s">
        <v>31</v>
      </c>
      <c r="B58" s="7" t="s">
        <v>86</v>
      </c>
      <c r="C58" s="9">
        <f t="shared" si="10"/>
        <v>22133.53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>
        <v>14538</v>
      </c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>
        <v>7595.53</v>
      </c>
      <c r="AI58" s="18"/>
      <c r="AJ58" s="18"/>
      <c r="AK58" s="18"/>
      <c r="AL58" s="8"/>
      <c r="AM58" s="8"/>
    </row>
    <row r="59" spans="1:39">
      <c r="A59" s="16" t="s">
        <v>53</v>
      </c>
      <c r="B59" s="7" t="s">
        <v>50</v>
      </c>
      <c r="C59" s="9">
        <f t="shared" si="10"/>
        <v>18000</v>
      </c>
      <c r="D59" s="18">
        <v>1500</v>
      </c>
      <c r="E59" s="18"/>
      <c r="F59" s="18"/>
      <c r="G59" s="18">
        <v>1500</v>
      </c>
      <c r="H59" s="18">
        <v>1500</v>
      </c>
      <c r="I59" s="18"/>
      <c r="J59" s="18">
        <v>1500</v>
      </c>
      <c r="K59" s="18">
        <v>1500</v>
      </c>
      <c r="L59" s="18">
        <v>1500</v>
      </c>
      <c r="M59" s="18">
        <v>1500</v>
      </c>
      <c r="N59" s="18">
        <v>1500</v>
      </c>
      <c r="O59" s="18">
        <v>1500</v>
      </c>
      <c r="P59" s="18">
        <v>1500</v>
      </c>
      <c r="Q59" s="18">
        <v>1500</v>
      </c>
      <c r="R59" s="18">
        <v>1500</v>
      </c>
      <c r="S59" s="18">
        <v>1500</v>
      </c>
      <c r="T59" s="18"/>
      <c r="U59" s="18">
        <v>1500</v>
      </c>
      <c r="V59" s="18">
        <v>1500</v>
      </c>
      <c r="W59" s="18"/>
      <c r="X59" s="18">
        <v>1500</v>
      </c>
      <c r="Y59" s="18">
        <v>1500</v>
      </c>
      <c r="Z59" s="18"/>
      <c r="AA59" s="18"/>
      <c r="AB59" s="18">
        <v>1500</v>
      </c>
      <c r="AC59" s="18">
        <v>1500</v>
      </c>
      <c r="AD59" s="18"/>
      <c r="AE59" s="18">
        <v>1500</v>
      </c>
      <c r="AF59" s="18">
        <v>1500</v>
      </c>
      <c r="AG59" s="18"/>
      <c r="AH59" s="18">
        <v>1500</v>
      </c>
      <c r="AI59" s="18">
        <v>1500</v>
      </c>
      <c r="AJ59" s="18">
        <v>1500</v>
      </c>
      <c r="AK59" s="18">
        <v>1500</v>
      </c>
      <c r="AL59" s="22"/>
      <c r="AM59" s="22"/>
    </row>
    <row r="60" spans="1:39">
      <c r="A60" s="16" t="s">
        <v>65</v>
      </c>
      <c r="B60" s="7" t="s">
        <v>64</v>
      </c>
      <c r="C60" s="9">
        <f t="shared" si="10"/>
        <v>0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8"/>
      <c r="AM60" s="8"/>
    </row>
    <row r="61" spans="1:39">
      <c r="A61" s="16" t="s">
        <v>67</v>
      </c>
      <c r="B61" s="7" t="s">
        <v>68</v>
      </c>
      <c r="C61" s="9">
        <f t="shared" si="10"/>
        <v>0</v>
      </c>
      <c r="D61" s="18">
        <v>0</v>
      </c>
      <c r="E61" s="18"/>
      <c r="F61" s="18"/>
      <c r="G61" s="18">
        <v>0</v>
      </c>
      <c r="H61" s="18"/>
      <c r="I61" s="18"/>
      <c r="J61" s="18">
        <v>0</v>
      </c>
      <c r="K61" s="18"/>
      <c r="L61" s="18"/>
      <c r="M61" s="18">
        <v>0</v>
      </c>
      <c r="N61" s="18"/>
      <c r="O61" s="18"/>
      <c r="P61" s="18">
        <v>0</v>
      </c>
      <c r="Q61" s="18"/>
      <c r="R61" s="18"/>
      <c r="S61" s="18"/>
      <c r="T61" s="18"/>
      <c r="U61" s="18"/>
      <c r="V61" s="18">
        <v>0</v>
      </c>
      <c r="W61" s="18"/>
      <c r="X61" s="18"/>
      <c r="Y61" s="18"/>
      <c r="Z61" s="18"/>
      <c r="AA61" s="18"/>
      <c r="AB61" s="18">
        <v>0</v>
      </c>
      <c r="AC61" s="18"/>
      <c r="AD61" s="18"/>
      <c r="AE61" s="18">
        <v>0</v>
      </c>
      <c r="AF61" s="18"/>
      <c r="AG61" s="18"/>
      <c r="AH61" s="18">
        <v>0</v>
      </c>
      <c r="AI61" s="18"/>
      <c r="AJ61" s="18"/>
      <c r="AK61" s="18">
        <v>0</v>
      </c>
      <c r="AL61" s="8"/>
      <c r="AM61" s="8"/>
    </row>
    <row r="62" spans="1:39">
      <c r="A62" s="13" t="s">
        <v>69</v>
      </c>
      <c r="B62" s="13" t="s">
        <v>71</v>
      </c>
      <c r="C62" s="9">
        <f t="shared" si="10"/>
        <v>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4"/>
      <c r="AM62" s="14"/>
    </row>
    <row r="63" spans="1:39">
      <c r="A63" s="13" t="s">
        <v>70</v>
      </c>
      <c r="B63" s="13" t="s">
        <v>113</v>
      </c>
      <c r="C63" s="9">
        <f t="shared" si="10"/>
        <v>5981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>
        <v>5981</v>
      </c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4"/>
      <c r="AM63" s="14"/>
    </row>
  </sheetData>
  <mergeCells count="15">
    <mergeCell ref="S3:U3"/>
    <mergeCell ref="V3:X3"/>
    <mergeCell ref="C2:C3"/>
    <mergeCell ref="A3:A4"/>
    <mergeCell ref="B3:B4"/>
    <mergeCell ref="D3:F3"/>
    <mergeCell ref="G3:I3"/>
    <mergeCell ref="J3:L3"/>
    <mergeCell ref="M3:O3"/>
    <mergeCell ref="P3:R3"/>
    <mergeCell ref="Y3:AA3"/>
    <mergeCell ref="AB3:AD3"/>
    <mergeCell ref="AE3:AG3"/>
    <mergeCell ref="AH3:AJ3"/>
    <mergeCell ref="AK3:AM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БДДС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Вадим Ф.</dc:creator>
  <cp:keywords/>
  <dc:description/>
  <cp:lastModifiedBy>valeev arthur</cp:lastModifiedBy>
  <dcterms:created xsi:type="dcterms:W3CDTF">2020-03-03T09:06:46Z</dcterms:created>
  <dcterms:modified xsi:type="dcterms:W3CDTF">2020-07-17T08:53:32Z</dcterms:modified>
  <cp:category/>
</cp:coreProperties>
</file>