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8800" windowHeight="1144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  <externalReference r:id="rId10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J40" i="1" l="1"/>
  <c r="CK40" i="1"/>
  <c r="CE40" i="1"/>
  <c r="CF40" i="1"/>
  <c r="BZ40" i="1"/>
  <c r="CA40" i="1"/>
  <c r="BU40" i="1"/>
  <c r="BV40" i="1"/>
  <c r="BQ40" i="1"/>
  <c r="BK40" i="1"/>
  <c r="BL40" i="1"/>
  <c r="BF40" i="1"/>
  <c r="BG40" i="1"/>
  <c r="BA40" i="1"/>
  <c r="BB40" i="1"/>
  <c r="AV40" i="1"/>
  <c r="AW40" i="1"/>
  <c r="AK40" i="1"/>
  <c r="AF40" i="1"/>
  <c r="AL40" i="1"/>
  <c r="AM40" i="1"/>
  <c r="AG40" i="1"/>
  <c r="AH40" i="1"/>
  <c r="AB40" i="1"/>
  <c r="AC40" i="1"/>
  <c r="F40" i="1"/>
  <c r="I40" i="1"/>
  <c r="J40" i="1"/>
  <c r="L40" i="1"/>
  <c r="M40" i="1"/>
  <c r="N40" i="1"/>
  <c r="P40" i="1"/>
  <c r="R40" i="1"/>
  <c r="S40" i="1"/>
  <c r="W40" i="1"/>
  <c r="X40" i="1"/>
  <c r="U40" i="1"/>
  <c r="AQ40" i="1"/>
  <c r="AR40" i="1"/>
  <c r="Z40" i="1"/>
  <c r="AE40" i="1"/>
  <c r="AJ40" i="1"/>
  <c r="AO40" i="1"/>
  <c r="AT40" i="1"/>
  <c r="AY40" i="1"/>
  <c r="BD40" i="1"/>
  <c r="BI40" i="1"/>
  <c r="BN40" i="1"/>
  <c r="BS40" i="1"/>
  <c r="BX40" i="1"/>
  <c r="CC40" i="1"/>
  <c r="CH40" i="1"/>
  <c r="CM40" i="1"/>
  <c r="CO40" i="1"/>
  <c r="CQ40" i="1"/>
  <c r="CS40" i="1"/>
  <c r="CU40" i="1"/>
  <c r="CW40" i="1"/>
  <c r="CY40" i="1"/>
  <c r="DA40" i="1"/>
  <c r="DC40" i="1"/>
  <c r="DE40" i="1"/>
  <c r="DG40" i="1"/>
  <c r="DI40" i="1"/>
  <c r="DK40" i="1"/>
  <c r="DM40" i="1"/>
  <c r="DO40" i="1"/>
  <c r="DQ40" i="1"/>
  <c r="DS40" i="1"/>
  <c r="DU40" i="1"/>
  <c r="DW40" i="1"/>
  <c r="DY40" i="1"/>
  <c r="EA40" i="1"/>
  <c r="EC40" i="1"/>
  <c r="EE40" i="1"/>
  <c r="EG40" i="1"/>
  <c r="EI40" i="1"/>
  <c r="EK40" i="1"/>
  <c r="EM40" i="1"/>
  <c r="EL182" i="1"/>
  <c r="EJ182" i="1"/>
  <c r="EH182" i="1"/>
  <c r="EF182" i="1"/>
  <c r="EG105" i="1"/>
  <c r="ED182" i="1"/>
  <c r="EE105" i="1"/>
  <c r="EB182" i="1"/>
  <c r="EC105" i="1"/>
  <c r="DZ182" i="1"/>
  <c r="EA105" i="1"/>
  <c r="DX182" i="1"/>
  <c r="DV182" i="1"/>
  <c r="DW105" i="1"/>
  <c r="DT182" i="1"/>
  <c r="DU105" i="1"/>
  <c r="DR182" i="1"/>
  <c r="DS105" i="1"/>
  <c r="DP182" i="1"/>
  <c r="DQ105" i="1"/>
  <c r="DN182" i="1"/>
  <c r="DO105" i="1"/>
  <c r="DL182" i="1"/>
  <c r="DM105" i="1"/>
  <c r="DJ182" i="1"/>
  <c r="DK105" i="1"/>
  <c r="DH182" i="1"/>
  <c r="DI105" i="1"/>
  <c r="CO5" i="1"/>
  <c r="CQ5" i="1"/>
  <c r="CS5" i="1"/>
  <c r="CU5" i="1"/>
  <c r="CW5" i="1"/>
  <c r="CY5" i="1"/>
  <c r="DA5" i="1"/>
  <c r="DC5" i="1"/>
  <c r="DE5" i="1"/>
  <c r="DG5" i="1"/>
  <c r="DI5" i="1"/>
  <c r="DK5" i="1"/>
  <c r="DM5" i="1"/>
  <c r="R6" i="1"/>
  <c r="S6" i="1"/>
  <c r="U6" i="1"/>
  <c r="W6" i="1"/>
  <c r="X6" i="1"/>
  <c r="AB6" i="1"/>
  <c r="AC6" i="1"/>
  <c r="AF6" i="1"/>
  <c r="AG6" i="1"/>
  <c r="AH6" i="1"/>
  <c r="AK6" i="1"/>
  <c r="AV6" i="1"/>
  <c r="AW6" i="1"/>
  <c r="BA6" i="1"/>
  <c r="BB6" i="1"/>
  <c r="BF6" i="1"/>
  <c r="BG6" i="1"/>
  <c r="BK6" i="1"/>
  <c r="BL6" i="1"/>
  <c r="BQ6" i="1"/>
  <c r="BU6" i="1"/>
  <c r="BV6" i="1"/>
  <c r="BZ6" i="1"/>
  <c r="CA6" i="1"/>
  <c r="CE6" i="1"/>
  <c r="CF6" i="1"/>
  <c r="CJ6" i="1"/>
  <c r="CK6" i="1"/>
  <c r="R7" i="1"/>
  <c r="S7" i="1"/>
  <c r="U7" i="1"/>
  <c r="W7" i="1"/>
  <c r="X7" i="1"/>
  <c r="AB7" i="1"/>
  <c r="AC7" i="1"/>
  <c r="AF7" i="1"/>
  <c r="AG7" i="1"/>
  <c r="AH7" i="1"/>
  <c r="AK7" i="1"/>
  <c r="AV7" i="1"/>
  <c r="AW7" i="1"/>
  <c r="BA7" i="1"/>
  <c r="BB7" i="1"/>
  <c r="BG7" i="1"/>
  <c r="BK7" i="1"/>
  <c r="BL7" i="1"/>
  <c r="BP7" i="1"/>
  <c r="BQ7" i="1"/>
  <c r="BU7" i="1"/>
  <c r="BV7" i="1"/>
  <c r="BZ7" i="1"/>
  <c r="CA7" i="1"/>
  <c r="CE7" i="1"/>
  <c r="CF7" i="1"/>
  <c r="CJ7" i="1"/>
  <c r="CK7" i="1"/>
  <c r="R8" i="1"/>
  <c r="S8" i="1"/>
  <c r="U8" i="1"/>
  <c r="W8" i="1"/>
  <c r="X8" i="1"/>
  <c r="AB8" i="1"/>
  <c r="AC8" i="1"/>
  <c r="AF8" i="1"/>
  <c r="AG8" i="1"/>
  <c r="AH8" i="1"/>
  <c r="AK8" i="1"/>
  <c r="AQ8" i="1"/>
  <c r="AR8" i="1"/>
  <c r="AV8" i="1"/>
  <c r="AW8" i="1"/>
  <c r="BA8" i="1"/>
  <c r="BB8" i="1"/>
  <c r="BF8" i="1"/>
  <c r="BG8" i="1"/>
  <c r="BK8" i="1"/>
  <c r="BL8" i="1"/>
  <c r="BQ8" i="1"/>
  <c r="BU8" i="1"/>
  <c r="BV8" i="1"/>
  <c r="BZ8" i="1"/>
  <c r="CA8" i="1"/>
  <c r="CE8" i="1"/>
  <c r="CF8" i="1"/>
  <c r="CJ8" i="1"/>
  <c r="CK8" i="1"/>
  <c r="I9" i="1"/>
  <c r="J9" i="1"/>
  <c r="L9" i="1"/>
  <c r="M9" i="1"/>
  <c r="R9" i="1"/>
  <c r="S9" i="1"/>
  <c r="W9" i="1"/>
  <c r="X9" i="1"/>
  <c r="AB9" i="1"/>
  <c r="AC9" i="1"/>
  <c r="AF9" i="1"/>
  <c r="AG9" i="1"/>
  <c r="AH9" i="1"/>
  <c r="AK9" i="1"/>
  <c r="AQ9" i="1"/>
  <c r="AR9" i="1"/>
  <c r="AV9" i="1"/>
  <c r="AW9" i="1"/>
  <c r="BA9" i="1"/>
  <c r="BB9" i="1"/>
  <c r="BF9" i="1"/>
  <c r="BG9" i="1"/>
  <c r="BK9" i="1"/>
  <c r="BL9" i="1"/>
  <c r="BP9" i="1"/>
  <c r="BQ9" i="1"/>
  <c r="BV9" i="1"/>
  <c r="BZ9" i="1"/>
  <c r="CA9" i="1"/>
  <c r="CE9" i="1"/>
  <c r="CF9" i="1"/>
  <c r="CJ9" i="1"/>
  <c r="CK9" i="1"/>
  <c r="R10" i="1"/>
  <c r="S10" i="1"/>
  <c r="U10" i="1"/>
  <c r="W10" i="1"/>
  <c r="X10" i="1"/>
  <c r="AB10" i="1"/>
  <c r="AC10" i="1"/>
  <c r="AF10" i="1"/>
  <c r="AG10" i="1"/>
  <c r="AH10" i="1"/>
  <c r="AK10" i="1"/>
  <c r="AQ10" i="1"/>
  <c r="AR10" i="1"/>
  <c r="AV10" i="1"/>
  <c r="AW10" i="1"/>
  <c r="BB10" i="1"/>
  <c r="BF10" i="1"/>
  <c r="BG10" i="1"/>
  <c r="BK10" i="1"/>
  <c r="BL10" i="1"/>
  <c r="BP10" i="1"/>
  <c r="BQ10" i="1"/>
  <c r="BU10" i="1"/>
  <c r="BV10" i="1"/>
  <c r="BZ10" i="1"/>
  <c r="CA10" i="1"/>
  <c r="CE10" i="1"/>
  <c r="CF10" i="1"/>
  <c r="CJ10" i="1"/>
  <c r="CK10" i="1"/>
  <c r="BL11" i="1"/>
  <c r="BN11" i="1"/>
  <c r="BP11" i="1"/>
  <c r="BQ11" i="1"/>
  <c r="BU11" i="1"/>
  <c r="BV11" i="1"/>
  <c r="BZ11" i="1"/>
  <c r="CA11" i="1"/>
  <c r="CE11" i="1"/>
  <c r="CF11" i="1"/>
  <c r="CJ11" i="1"/>
  <c r="CK11" i="1"/>
  <c r="R12" i="1"/>
  <c r="S12" i="1"/>
  <c r="U12" i="1"/>
  <c r="W12" i="1"/>
  <c r="X12" i="1"/>
  <c r="AB12" i="1"/>
  <c r="AC12" i="1"/>
  <c r="AF12" i="1"/>
  <c r="AG12" i="1"/>
  <c r="AH12" i="1"/>
  <c r="AK12" i="1"/>
  <c r="AQ12" i="1"/>
  <c r="AR12" i="1"/>
  <c r="AV12" i="1"/>
  <c r="AW12" i="1"/>
  <c r="BA12" i="1"/>
  <c r="BB12" i="1"/>
  <c r="BF12" i="1"/>
  <c r="BG12" i="1"/>
  <c r="BK12" i="1"/>
  <c r="BL12" i="1"/>
  <c r="BP12" i="1"/>
  <c r="BQ12" i="1"/>
  <c r="BU12" i="1"/>
  <c r="BV12" i="1"/>
  <c r="BZ12" i="1"/>
  <c r="CA12" i="1"/>
  <c r="CE12" i="1"/>
  <c r="CF12" i="1"/>
  <c r="CJ12" i="1"/>
  <c r="CK12" i="1"/>
  <c r="R13" i="1"/>
  <c r="S13" i="1"/>
  <c r="U13" i="1"/>
  <c r="W13" i="1"/>
  <c r="X13" i="1"/>
  <c r="AB13" i="1"/>
  <c r="AC13" i="1"/>
  <c r="AF13" i="1"/>
  <c r="AG13" i="1"/>
  <c r="AH13" i="1"/>
  <c r="AK13" i="1"/>
  <c r="AQ13" i="1"/>
  <c r="AR13" i="1"/>
  <c r="AV13" i="1"/>
  <c r="AW13" i="1"/>
  <c r="BA13" i="1"/>
  <c r="BB13" i="1"/>
  <c r="BF13" i="1"/>
  <c r="BG13" i="1"/>
  <c r="BK13" i="1"/>
  <c r="BL13" i="1"/>
  <c r="BP13" i="1"/>
  <c r="BQ13" i="1"/>
  <c r="BU13" i="1"/>
  <c r="BV13" i="1"/>
  <c r="BZ13" i="1"/>
  <c r="CA13" i="1"/>
  <c r="CE13" i="1"/>
  <c r="CF13" i="1"/>
  <c r="CJ13" i="1"/>
  <c r="CK13" i="1"/>
  <c r="I14" i="1"/>
  <c r="J14" i="1"/>
  <c r="L14" i="1"/>
  <c r="M14" i="1"/>
  <c r="R14" i="1"/>
  <c r="S14" i="1"/>
  <c r="W14" i="1"/>
  <c r="X14" i="1"/>
  <c r="AB14" i="1"/>
  <c r="AC14" i="1"/>
  <c r="AF14" i="1"/>
  <c r="AG14" i="1"/>
  <c r="AH14" i="1"/>
  <c r="AK14" i="1"/>
  <c r="AQ14" i="1"/>
  <c r="AR14" i="1"/>
  <c r="AV14" i="1"/>
  <c r="AW14" i="1"/>
  <c r="BA14" i="1"/>
  <c r="BB14" i="1"/>
  <c r="BF14" i="1"/>
  <c r="BG14" i="1"/>
  <c r="BK14" i="1"/>
  <c r="BL14" i="1"/>
  <c r="BP14" i="1"/>
  <c r="BQ14" i="1"/>
  <c r="BU14" i="1"/>
  <c r="BV14" i="1"/>
  <c r="BZ14" i="1"/>
  <c r="CA14" i="1"/>
  <c r="CE14" i="1"/>
  <c r="CF14" i="1"/>
  <c r="CJ14" i="1"/>
  <c r="CK14" i="1"/>
  <c r="R15" i="1"/>
  <c r="S15" i="1"/>
  <c r="U15" i="1"/>
  <c r="W15" i="1"/>
  <c r="X15" i="1"/>
  <c r="AB15" i="1"/>
  <c r="AC15" i="1"/>
  <c r="AG15" i="1"/>
  <c r="AH15" i="1"/>
  <c r="AL15" i="1"/>
  <c r="AM15" i="1"/>
  <c r="AQ15" i="1"/>
  <c r="AR15" i="1"/>
  <c r="AV15" i="1"/>
  <c r="AW15" i="1"/>
  <c r="BA15" i="1"/>
  <c r="BB15" i="1"/>
  <c r="BF15" i="1"/>
  <c r="BG15" i="1"/>
  <c r="BK15" i="1"/>
  <c r="BL15" i="1"/>
  <c r="BP15" i="1"/>
  <c r="BQ15" i="1"/>
  <c r="BU15" i="1"/>
  <c r="BV15" i="1"/>
  <c r="BZ15" i="1"/>
  <c r="CA15" i="1"/>
  <c r="CE15" i="1"/>
  <c r="CF15" i="1"/>
  <c r="CJ15" i="1"/>
  <c r="CK15" i="1"/>
  <c r="I16" i="1"/>
  <c r="J16" i="1"/>
  <c r="L16" i="1"/>
  <c r="M16" i="1"/>
  <c r="R16" i="1"/>
  <c r="S16" i="1"/>
  <c r="W16" i="1"/>
  <c r="X16" i="1"/>
  <c r="AB16" i="1"/>
  <c r="AC16" i="1"/>
  <c r="AF16" i="1"/>
  <c r="AG16" i="1"/>
  <c r="AH16" i="1"/>
  <c r="AK16" i="1"/>
  <c r="AV16" i="1"/>
  <c r="AW16" i="1"/>
  <c r="BA16" i="1"/>
  <c r="BB16" i="1"/>
  <c r="BF16" i="1"/>
  <c r="BG16" i="1"/>
  <c r="BK16" i="1"/>
  <c r="BL16" i="1"/>
  <c r="BQ16" i="1"/>
  <c r="BU16" i="1"/>
  <c r="BV16" i="1"/>
  <c r="BZ16" i="1"/>
  <c r="CA16" i="1"/>
  <c r="CF16" i="1"/>
  <c r="CJ16" i="1"/>
  <c r="CK16" i="1"/>
  <c r="I17" i="1"/>
  <c r="J17" i="1"/>
  <c r="L17" i="1"/>
  <c r="M17" i="1"/>
  <c r="R17" i="1"/>
  <c r="S17" i="1"/>
  <c r="W17" i="1"/>
  <c r="X17" i="1"/>
  <c r="AB17" i="1"/>
  <c r="AC17" i="1"/>
  <c r="AF17" i="1"/>
  <c r="AG17" i="1"/>
  <c r="AH17" i="1"/>
  <c r="AK17" i="1"/>
  <c r="AV17" i="1"/>
  <c r="AW17" i="1"/>
  <c r="BB17" i="1"/>
  <c r="BF17" i="1"/>
  <c r="BG17" i="1"/>
  <c r="BK17" i="1"/>
  <c r="BL17" i="1"/>
  <c r="BP17" i="1"/>
  <c r="BQ17" i="1"/>
  <c r="BU17" i="1"/>
  <c r="BV17" i="1"/>
  <c r="BZ17" i="1"/>
  <c r="CA17" i="1"/>
  <c r="CE17" i="1"/>
  <c r="CF17" i="1"/>
  <c r="CJ17" i="1"/>
  <c r="CK17" i="1"/>
  <c r="I18" i="1"/>
  <c r="J18" i="1"/>
  <c r="L18" i="1"/>
  <c r="M18" i="1"/>
  <c r="R18" i="1"/>
  <c r="S18" i="1"/>
  <c r="W18" i="1"/>
  <c r="X18" i="1"/>
  <c r="AB18" i="1"/>
  <c r="AC18" i="1"/>
  <c r="AF18" i="1"/>
  <c r="AG18" i="1"/>
  <c r="AH18" i="1"/>
  <c r="AK18" i="1"/>
  <c r="AQ18" i="1"/>
  <c r="AR18" i="1"/>
  <c r="AV18" i="1"/>
  <c r="AW18" i="1"/>
  <c r="BA18" i="1"/>
  <c r="BB18" i="1"/>
  <c r="BF18" i="1"/>
  <c r="BG18" i="1"/>
  <c r="BK18" i="1"/>
  <c r="BL18" i="1"/>
  <c r="BP18" i="1"/>
  <c r="BQ18" i="1"/>
  <c r="BU18" i="1"/>
  <c r="BV18" i="1"/>
  <c r="BZ18" i="1"/>
  <c r="CA18" i="1"/>
  <c r="CE18" i="1"/>
  <c r="CF18" i="1"/>
  <c r="CJ18" i="1"/>
  <c r="CK18" i="1"/>
  <c r="R19" i="1"/>
  <c r="S19" i="1"/>
  <c r="U19" i="1"/>
  <c r="W19" i="1"/>
  <c r="X19" i="1"/>
  <c r="AA19" i="1"/>
  <c r="AB19" i="1"/>
  <c r="AC19" i="1"/>
  <c r="AF19" i="1"/>
  <c r="AK19" i="1"/>
  <c r="AV19" i="1"/>
  <c r="AW19" i="1"/>
  <c r="BA19" i="1"/>
  <c r="BB19" i="1"/>
  <c r="BG19" i="1"/>
  <c r="BK19" i="1"/>
  <c r="BL19" i="1"/>
  <c r="BP19" i="1"/>
  <c r="BQ19" i="1"/>
  <c r="BU19" i="1"/>
  <c r="BV19" i="1"/>
  <c r="BZ19" i="1"/>
  <c r="CA19" i="1"/>
  <c r="CE19" i="1"/>
  <c r="CF19" i="1"/>
  <c r="CJ19" i="1"/>
  <c r="CK19" i="1"/>
  <c r="R20" i="1"/>
  <c r="S20" i="1"/>
  <c r="U20" i="1"/>
  <c r="W20" i="1"/>
  <c r="X20" i="1"/>
  <c r="AA20" i="1"/>
  <c r="AB20" i="1"/>
  <c r="AC20" i="1"/>
  <c r="AF20" i="1"/>
  <c r="AK20" i="1"/>
  <c r="AV20" i="1"/>
  <c r="AW20" i="1"/>
  <c r="BB20" i="1"/>
  <c r="BF20" i="1"/>
  <c r="BG20" i="1"/>
  <c r="BK20" i="1"/>
  <c r="BL20" i="1"/>
  <c r="BP20" i="1"/>
  <c r="BQ20" i="1"/>
  <c r="BU20" i="1"/>
  <c r="BV20" i="1"/>
  <c r="BZ20" i="1"/>
  <c r="CA20" i="1"/>
  <c r="CE20" i="1"/>
  <c r="CF20" i="1"/>
  <c r="CJ20" i="1"/>
  <c r="CK20" i="1"/>
  <c r="R21" i="1"/>
  <c r="S21" i="1"/>
  <c r="U21" i="1"/>
  <c r="W21" i="1"/>
  <c r="X21" i="1"/>
  <c r="AA21" i="1"/>
  <c r="AB21" i="1"/>
  <c r="AC21" i="1"/>
  <c r="AF21" i="1"/>
  <c r="AK21" i="1"/>
  <c r="AW21" i="1"/>
  <c r="BA21" i="1"/>
  <c r="BB21" i="1"/>
  <c r="BF21" i="1"/>
  <c r="BG21" i="1"/>
  <c r="BK21" i="1"/>
  <c r="BL21" i="1"/>
  <c r="BP21" i="1"/>
  <c r="BQ21" i="1"/>
  <c r="BU21" i="1"/>
  <c r="BV21" i="1"/>
  <c r="BZ21" i="1"/>
  <c r="CA21" i="1"/>
  <c r="CE21" i="1"/>
  <c r="CF21" i="1"/>
  <c r="CJ21" i="1"/>
  <c r="CK21" i="1"/>
  <c r="R22" i="1"/>
  <c r="S22" i="1"/>
  <c r="U22" i="1"/>
  <c r="W22" i="1"/>
  <c r="X22" i="1"/>
  <c r="AA22" i="1"/>
  <c r="AB22" i="1"/>
  <c r="AC22" i="1"/>
  <c r="AF22" i="1"/>
  <c r="AK22" i="1"/>
  <c r="AQ22" i="1"/>
  <c r="AR22" i="1"/>
  <c r="AV22" i="1"/>
  <c r="AW22" i="1"/>
  <c r="BA22" i="1"/>
  <c r="BB22" i="1"/>
  <c r="BG22" i="1"/>
  <c r="BK22" i="1"/>
  <c r="BL22" i="1"/>
  <c r="BP22" i="1"/>
  <c r="BQ22" i="1"/>
  <c r="BU22" i="1"/>
  <c r="BV22" i="1"/>
  <c r="BZ22" i="1"/>
  <c r="CA22" i="1"/>
  <c r="CE22" i="1"/>
  <c r="CF22" i="1"/>
  <c r="CJ22" i="1"/>
  <c r="CK22" i="1"/>
  <c r="R23" i="1"/>
  <c r="S23" i="1"/>
  <c r="U23" i="1"/>
  <c r="W23" i="1"/>
  <c r="X23" i="1"/>
  <c r="AA23" i="1"/>
  <c r="AB23" i="1"/>
  <c r="AC23" i="1"/>
  <c r="AF23" i="1"/>
  <c r="AK23" i="1"/>
  <c r="AQ23" i="1"/>
  <c r="AR23" i="1"/>
  <c r="AV23" i="1"/>
  <c r="AW23" i="1"/>
  <c r="BB23" i="1"/>
  <c r="BF23" i="1"/>
  <c r="BG23" i="1"/>
  <c r="BK23" i="1"/>
  <c r="BL23" i="1"/>
  <c r="BP23" i="1"/>
  <c r="BQ23" i="1"/>
  <c r="BU23" i="1"/>
  <c r="BV23" i="1"/>
  <c r="BZ23" i="1"/>
  <c r="CA23" i="1"/>
  <c r="CE23" i="1"/>
  <c r="CF23" i="1"/>
  <c r="CJ23" i="1"/>
  <c r="CK23" i="1"/>
  <c r="I24" i="1"/>
  <c r="J24" i="1"/>
  <c r="L24" i="1"/>
  <c r="M24" i="1"/>
  <c r="R24" i="1"/>
  <c r="S24" i="1"/>
  <c r="W24" i="1"/>
  <c r="X24" i="1"/>
  <c r="AA24" i="1"/>
  <c r="AB24" i="1"/>
  <c r="AC24" i="1"/>
  <c r="AF24" i="1"/>
  <c r="AK24" i="1"/>
  <c r="AQ24" i="1"/>
  <c r="AR24" i="1"/>
  <c r="AV24" i="1"/>
  <c r="AW24" i="1"/>
  <c r="BA24" i="1"/>
  <c r="BB24" i="1"/>
  <c r="BF24" i="1"/>
  <c r="BG24" i="1"/>
  <c r="BK24" i="1"/>
  <c r="BL24" i="1"/>
  <c r="BP24" i="1"/>
  <c r="BQ24" i="1"/>
  <c r="BU24" i="1"/>
  <c r="BV24" i="1"/>
  <c r="BZ24" i="1"/>
  <c r="CA24" i="1"/>
  <c r="CE24" i="1"/>
  <c r="CF24" i="1"/>
  <c r="CJ24" i="1"/>
  <c r="CK24" i="1"/>
  <c r="I25" i="1"/>
  <c r="J25" i="1"/>
  <c r="L25" i="1"/>
  <c r="M25" i="1"/>
  <c r="R25" i="1"/>
  <c r="S25" i="1"/>
  <c r="W25" i="1"/>
  <c r="X25" i="1"/>
  <c r="AA25" i="1"/>
  <c r="AB25" i="1"/>
  <c r="AC25" i="1"/>
  <c r="AF25" i="1"/>
  <c r="AK25" i="1"/>
  <c r="AQ25" i="1"/>
  <c r="AR25" i="1"/>
  <c r="AV25" i="1"/>
  <c r="AW25" i="1"/>
  <c r="BA25" i="1"/>
  <c r="BB25" i="1"/>
  <c r="BF25" i="1"/>
  <c r="BG25" i="1"/>
  <c r="BK25" i="1"/>
  <c r="BL25" i="1"/>
  <c r="BQ25" i="1"/>
  <c r="BU25" i="1"/>
  <c r="BV25" i="1"/>
  <c r="BZ25" i="1"/>
  <c r="CA25" i="1"/>
  <c r="CE25" i="1"/>
  <c r="CF25" i="1"/>
  <c r="CJ25" i="1"/>
  <c r="CK25" i="1"/>
  <c r="R26" i="1"/>
  <c r="S26" i="1"/>
  <c r="U26" i="1"/>
  <c r="W26" i="1"/>
  <c r="X26" i="1"/>
  <c r="AA26" i="1"/>
  <c r="AB26" i="1"/>
  <c r="AC26" i="1"/>
  <c r="AF26" i="1"/>
  <c r="AK26" i="1"/>
  <c r="AQ26" i="1"/>
  <c r="AR26" i="1"/>
  <c r="AV26" i="1"/>
  <c r="AW26" i="1"/>
  <c r="BA26" i="1"/>
  <c r="BB26" i="1"/>
  <c r="BG26" i="1"/>
  <c r="BK26" i="1"/>
  <c r="BL26" i="1"/>
  <c r="BP26" i="1"/>
  <c r="BQ26" i="1"/>
  <c r="BU26" i="1"/>
  <c r="BV26" i="1"/>
  <c r="BZ26" i="1"/>
  <c r="CA26" i="1"/>
  <c r="CE26" i="1"/>
  <c r="CF26" i="1"/>
  <c r="CJ26" i="1"/>
  <c r="CK26" i="1"/>
  <c r="R27" i="1"/>
  <c r="S27" i="1"/>
  <c r="U27" i="1"/>
  <c r="W27" i="1"/>
  <c r="X27" i="1"/>
  <c r="AA27" i="1"/>
  <c r="AB27" i="1"/>
  <c r="AC27" i="1"/>
  <c r="AF27" i="1"/>
  <c r="AK27" i="1"/>
  <c r="AQ27" i="1"/>
  <c r="AR27" i="1"/>
  <c r="AV27" i="1"/>
  <c r="AW27" i="1"/>
  <c r="BA27" i="1"/>
  <c r="BB27" i="1"/>
  <c r="BG27" i="1"/>
  <c r="BK27" i="1"/>
  <c r="BL27" i="1"/>
  <c r="BP27" i="1"/>
  <c r="BQ27" i="1"/>
  <c r="BU27" i="1"/>
  <c r="BV27" i="1"/>
  <c r="BZ27" i="1"/>
  <c r="CA27" i="1"/>
  <c r="CE27" i="1"/>
  <c r="CF27" i="1"/>
  <c r="CJ27" i="1"/>
  <c r="CK27" i="1"/>
  <c r="R28" i="1"/>
  <c r="S28" i="1"/>
  <c r="U28" i="1"/>
  <c r="W28" i="1"/>
  <c r="X28" i="1"/>
  <c r="AA28" i="1"/>
  <c r="AB28" i="1"/>
  <c r="AC28" i="1"/>
  <c r="AF28" i="1"/>
  <c r="AK28" i="1"/>
  <c r="AQ28" i="1"/>
  <c r="AR28" i="1"/>
  <c r="AV28" i="1"/>
  <c r="AW28" i="1"/>
  <c r="BB28" i="1"/>
  <c r="BF28" i="1"/>
  <c r="BG28" i="1"/>
  <c r="BK28" i="1"/>
  <c r="BL28" i="1"/>
  <c r="BP28" i="1"/>
  <c r="BQ28" i="1"/>
  <c r="BU28" i="1"/>
  <c r="BV28" i="1"/>
  <c r="BZ28" i="1"/>
  <c r="CA28" i="1"/>
  <c r="CE28" i="1"/>
  <c r="CF28" i="1"/>
  <c r="CJ28" i="1"/>
  <c r="CK28" i="1"/>
  <c r="R29" i="1"/>
  <c r="S29" i="1"/>
  <c r="U29" i="1"/>
  <c r="W29" i="1"/>
  <c r="X29" i="1"/>
  <c r="AA29" i="1"/>
  <c r="AB29" i="1"/>
  <c r="AC29" i="1"/>
  <c r="AF29" i="1"/>
  <c r="AK29" i="1"/>
  <c r="AQ29" i="1"/>
  <c r="AR29" i="1"/>
  <c r="AV29" i="1"/>
  <c r="AW29" i="1"/>
  <c r="BB29" i="1"/>
  <c r="BF29" i="1"/>
  <c r="BG29" i="1"/>
  <c r="BK29" i="1"/>
  <c r="BL29" i="1"/>
  <c r="BP29" i="1"/>
  <c r="BQ29" i="1"/>
  <c r="BU29" i="1"/>
  <c r="BV29" i="1"/>
  <c r="BZ29" i="1"/>
  <c r="CA29" i="1"/>
  <c r="CE29" i="1"/>
  <c r="CF29" i="1"/>
  <c r="CJ29" i="1"/>
  <c r="CK29" i="1"/>
  <c r="R30" i="1"/>
  <c r="S30" i="1"/>
  <c r="U30" i="1"/>
  <c r="W30" i="1"/>
  <c r="X30" i="1"/>
  <c r="AA30" i="1"/>
  <c r="AB30" i="1"/>
  <c r="AC30" i="1"/>
  <c r="AF30" i="1"/>
  <c r="AK30" i="1"/>
  <c r="AQ30" i="1"/>
  <c r="AR30" i="1"/>
  <c r="AV30" i="1"/>
  <c r="AW30" i="1"/>
  <c r="BA30" i="1"/>
  <c r="BB30" i="1"/>
  <c r="BF30" i="1"/>
  <c r="BG30" i="1"/>
  <c r="BK30" i="1"/>
  <c r="BL30" i="1"/>
  <c r="BP30" i="1"/>
  <c r="BQ30" i="1"/>
  <c r="BU30" i="1"/>
  <c r="BV30" i="1"/>
  <c r="BZ30" i="1"/>
  <c r="CA30" i="1"/>
  <c r="CE30" i="1"/>
  <c r="CF30" i="1"/>
  <c r="CJ30" i="1"/>
  <c r="CK30" i="1"/>
  <c r="R31" i="1"/>
  <c r="S31" i="1"/>
  <c r="U31" i="1"/>
  <c r="W31" i="1"/>
  <c r="X31" i="1"/>
  <c r="AB31" i="1"/>
  <c r="AC31" i="1"/>
  <c r="AF31" i="1"/>
  <c r="AG31" i="1"/>
  <c r="AH31" i="1"/>
  <c r="AK31" i="1"/>
  <c r="AQ31" i="1"/>
  <c r="AR31" i="1"/>
  <c r="AV31" i="1"/>
  <c r="AW31" i="1"/>
  <c r="BA31" i="1"/>
  <c r="BB31" i="1"/>
  <c r="BG31" i="1"/>
  <c r="BK31" i="1"/>
  <c r="BL31" i="1"/>
  <c r="BP31" i="1"/>
  <c r="BQ31" i="1"/>
  <c r="BU31" i="1"/>
  <c r="BV31" i="1"/>
  <c r="BZ31" i="1"/>
  <c r="CA31" i="1"/>
  <c r="CE31" i="1"/>
  <c r="CF31" i="1"/>
  <c r="CJ31" i="1"/>
  <c r="CK31" i="1"/>
  <c r="R32" i="1"/>
  <c r="S32" i="1"/>
  <c r="U32" i="1"/>
  <c r="W32" i="1"/>
  <c r="X32" i="1"/>
  <c r="AA32" i="1"/>
  <c r="AB32" i="1"/>
  <c r="AC32" i="1"/>
  <c r="AF32" i="1"/>
  <c r="AK32" i="1"/>
  <c r="AQ32" i="1"/>
  <c r="AR32" i="1"/>
  <c r="AW32" i="1"/>
  <c r="BA32" i="1"/>
  <c r="BB32" i="1"/>
  <c r="BF32" i="1"/>
  <c r="BG32" i="1"/>
  <c r="BK32" i="1"/>
  <c r="BL32" i="1"/>
  <c r="BP32" i="1"/>
  <c r="BQ32" i="1"/>
  <c r="BU32" i="1"/>
  <c r="BV32" i="1"/>
  <c r="BZ32" i="1"/>
  <c r="CA32" i="1"/>
  <c r="CE32" i="1"/>
  <c r="CF32" i="1"/>
  <c r="CJ32" i="1"/>
  <c r="CK32" i="1"/>
  <c r="R33" i="1"/>
  <c r="S33" i="1"/>
  <c r="U33" i="1"/>
  <c r="W33" i="1"/>
  <c r="X33" i="1"/>
  <c r="AA33" i="1"/>
  <c r="AB33" i="1"/>
  <c r="AC33" i="1"/>
  <c r="AF33" i="1"/>
  <c r="AK33" i="1"/>
  <c r="AQ33" i="1"/>
  <c r="AR33" i="1"/>
  <c r="AV33" i="1"/>
  <c r="AW33" i="1"/>
  <c r="BB33" i="1"/>
  <c r="BF33" i="1"/>
  <c r="BG33" i="1"/>
  <c r="BK33" i="1"/>
  <c r="BL33" i="1"/>
  <c r="BP33" i="1"/>
  <c r="BQ33" i="1"/>
  <c r="BU33" i="1"/>
  <c r="BV33" i="1"/>
  <c r="BZ33" i="1"/>
  <c r="CA33" i="1"/>
  <c r="CE33" i="1"/>
  <c r="CF33" i="1"/>
  <c r="CJ33" i="1"/>
  <c r="CK33" i="1"/>
  <c r="R34" i="1"/>
  <c r="S34" i="1"/>
  <c r="U34" i="1"/>
  <c r="W34" i="1"/>
  <c r="X34" i="1"/>
  <c r="AA34" i="1"/>
  <c r="AB34" i="1"/>
  <c r="AC34" i="1"/>
  <c r="AF34" i="1"/>
  <c r="AK34" i="1"/>
  <c r="AQ34" i="1"/>
  <c r="AR34" i="1"/>
  <c r="AV34" i="1"/>
  <c r="AW34" i="1"/>
  <c r="BA34" i="1"/>
  <c r="BB34" i="1"/>
  <c r="BG34" i="1"/>
  <c r="BK34" i="1"/>
  <c r="BL34" i="1"/>
  <c r="BP34" i="1"/>
  <c r="BQ34" i="1"/>
  <c r="BU34" i="1"/>
  <c r="BV34" i="1"/>
  <c r="BZ34" i="1"/>
  <c r="CA34" i="1"/>
  <c r="CE34" i="1"/>
  <c r="CF34" i="1"/>
  <c r="CJ34" i="1"/>
  <c r="CK34" i="1"/>
  <c r="R35" i="1"/>
  <c r="S35" i="1"/>
  <c r="U35" i="1"/>
  <c r="W35" i="1"/>
  <c r="X35" i="1"/>
  <c r="AA35" i="1"/>
  <c r="AB35" i="1"/>
  <c r="AC35" i="1"/>
  <c r="AF35" i="1"/>
  <c r="AK35" i="1"/>
  <c r="AQ35" i="1"/>
  <c r="AR35" i="1"/>
  <c r="AV35" i="1"/>
  <c r="AW35" i="1"/>
  <c r="BB35" i="1"/>
  <c r="BF35" i="1"/>
  <c r="BG35" i="1"/>
  <c r="BK35" i="1"/>
  <c r="BL35" i="1"/>
  <c r="BP35" i="1"/>
  <c r="BQ35" i="1"/>
  <c r="BU35" i="1"/>
  <c r="BV35" i="1"/>
  <c r="BZ35" i="1"/>
  <c r="CA35" i="1"/>
  <c r="CE35" i="1"/>
  <c r="CF35" i="1"/>
  <c r="CJ35" i="1"/>
  <c r="CK35" i="1"/>
  <c r="I36" i="1"/>
  <c r="J36" i="1"/>
  <c r="L36" i="1"/>
  <c r="M36" i="1"/>
  <c r="R36" i="1"/>
  <c r="S36" i="1"/>
  <c r="W36" i="1"/>
  <c r="X36" i="1"/>
  <c r="AA36" i="1"/>
  <c r="AB36" i="1"/>
  <c r="AC36" i="1"/>
  <c r="AF36" i="1"/>
  <c r="AK36" i="1"/>
  <c r="AV36" i="1"/>
  <c r="AW36" i="1"/>
  <c r="BA36" i="1"/>
  <c r="BB36" i="1"/>
  <c r="BF36" i="1"/>
  <c r="BG36" i="1"/>
  <c r="BK36" i="1"/>
  <c r="BL36" i="1"/>
  <c r="BP36" i="1"/>
  <c r="BQ36" i="1"/>
  <c r="BU36" i="1"/>
  <c r="BV36" i="1"/>
  <c r="CA36" i="1"/>
  <c r="CE36" i="1"/>
  <c r="CF36" i="1"/>
  <c r="CJ36" i="1"/>
  <c r="CK36" i="1"/>
  <c r="R37" i="1"/>
  <c r="S37" i="1"/>
  <c r="U37" i="1"/>
  <c r="W37" i="1"/>
  <c r="X37" i="1"/>
  <c r="AA37" i="1"/>
  <c r="AB37" i="1"/>
  <c r="AC37" i="1"/>
  <c r="AF37" i="1"/>
  <c r="AK37" i="1"/>
  <c r="AQ37" i="1"/>
  <c r="AR37" i="1"/>
  <c r="AV37" i="1"/>
  <c r="AW37" i="1"/>
  <c r="BA37" i="1"/>
  <c r="BB37" i="1"/>
  <c r="BF37" i="1"/>
  <c r="BG37" i="1"/>
  <c r="BL37" i="1"/>
  <c r="BP37" i="1"/>
  <c r="BQ37" i="1"/>
  <c r="BU37" i="1"/>
  <c r="BV37" i="1"/>
  <c r="BZ37" i="1"/>
  <c r="CA37" i="1"/>
  <c r="CE37" i="1"/>
  <c r="CF37" i="1"/>
  <c r="CJ37" i="1"/>
  <c r="CK37" i="1"/>
  <c r="I38" i="1"/>
  <c r="J38" i="1"/>
  <c r="L38" i="1"/>
  <c r="M38" i="1"/>
  <c r="R38" i="1"/>
  <c r="S38" i="1"/>
  <c r="W38" i="1"/>
  <c r="X38" i="1"/>
  <c r="AA38" i="1"/>
  <c r="AB38" i="1"/>
  <c r="AC38" i="1"/>
  <c r="AF38" i="1"/>
  <c r="AK38" i="1"/>
  <c r="AV38" i="1"/>
  <c r="AW38" i="1"/>
  <c r="BA38" i="1"/>
  <c r="BB38" i="1"/>
  <c r="BF38" i="1"/>
  <c r="BG38" i="1"/>
  <c r="BK38" i="1"/>
  <c r="BL38" i="1"/>
  <c r="BP38" i="1"/>
  <c r="BQ38" i="1"/>
  <c r="BU38" i="1"/>
  <c r="BV38" i="1"/>
  <c r="BZ38" i="1"/>
  <c r="CA38" i="1"/>
  <c r="CE38" i="1"/>
  <c r="CF38" i="1"/>
  <c r="CJ38" i="1"/>
  <c r="CK38" i="1"/>
  <c r="I39" i="1"/>
  <c r="J39" i="1"/>
  <c r="L39" i="1"/>
  <c r="M39" i="1"/>
  <c r="R39" i="1"/>
  <c r="S39" i="1"/>
  <c r="W39" i="1"/>
  <c r="X39" i="1"/>
  <c r="AA39" i="1"/>
  <c r="AB39" i="1"/>
  <c r="AC39" i="1"/>
  <c r="AF39" i="1"/>
  <c r="AK39" i="1"/>
  <c r="AQ39" i="1"/>
  <c r="AR39" i="1"/>
  <c r="AV39" i="1"/>
  <c r="AW39" i="1"/>
  <c r="BA39" i="1"/>
  <c r="BB39" i="1"/>
  <c r="BF39" i="1"/>
  <c r="BG39" i="1"/>
  <c r="BK39" i="1"/>
  <c r="BL39" i="1"/>
  <c r="BP39" i="1"/>
  <c r="BQ39" i="1"/>
  <c r="BU39" i="1"/>
  <c r="BV39" i="1"/>
  <c r="BZ39" i="1"/>
  <c r="CA39" i="1"/>
  <c r="CE39" i="1"/>
  <c r="CF39" i="1"/>
  <c r="CJ39" i="1"/>
  <c r="CK39" i="1"/>
  <c r="R41" i="1"/>
  <c r="S41" i="1"/>
  <c r="U41" i="1"/>
  <c r="W41" i="1"/>
  <c r="X41" i="1"/>
  <c r="AA41" i="1"/>
  <c r="AB41" i="1"/>
  <c r="AC41" i="1"/>
  <c r="AF41" i="1"/>
  <c r="AK41" i="1"/>
  <c r="AQ41" i="1"/>
  <c r="AR41" i="1"/>
  <c r="AV41" i="1"/>
  <c r="AW41" i="1"/>
  <c r="BA41" i="1"/>
  <c r="BB41" i="1"/>
  <c r="BG41" i="1"/>
  <c r="BK41" i="1"/>
  <c r="BL41" i="1"/>
  <c r="BP41" i="1"/>
  <c r="BQ41" i="1"/>
  <c r="BU41" i="1"/>
  <c r="BV41" i="1"/>
  <c r="BZ41" i="1"/>
  <c r="CA41" i="1"/>
  <c r="CE41" i="1"/>
  <c r="CF41" i="1"/>
  <c r="CJ41" i="1"/>
  <c r="CK41" i="1"/>
  <c r="R42" i="1"/>
  <c r="S42" i="1"/>
  <c r="U42" i="1"/>
  <c r="W42" i="1"/>
  <c r="X42" i="1"/>
  <c r="AA42" i="1"/>
  <c r="AB42" i="1"/>
  <c r="AC42" i="1"/>
  <c r="AF42" i="1"/>
  <c r="AM42" i="1"/>
  <c r="AQ42" i="1"/>
  <c r="AR42" i="1"/>
  <c r="AV42" i="1"/>
  <c r="AW42" i="1"/>
  <c r="BA42" i="1"/>
  <c r="BB42" i="1"/>
  <c r="BF42" i="1"/>
  <c r="BG42" i="1"/>
  <c r="BK42" i="1"/>
  <c r="BL42" i="1"/>
  <c r="BP42" i="1"/>
  <c r="BQ42" i="1"/>
  <c r="BU42" i="1"/>
  <c r="BV42" i="1"/>
  <c r="BZ42" i="1"/>
  <c r="CA42" i="1"/>
  <c r="CE42" i="1"/>
  <c r="CF42" i="1"/>
  <c r="CJ42" i="1"/>
  <c r="CK42" i="1"/>
  <c r="R43" i="1"/>
  <c r="S43" i="1"/>
  <c r="U43" i="1"/>
  <c r="W43" i="1"/>
  <c r="X43" i="1"/>
  <c r="AA43" i="1"/>
  <c r="AB43" i="1"/>
  <c r="AC43" i="1"/>
  <c r="AF43" i="1"/>
  <c r="AK43" i="1"/>
  <c r="AQ43" i="1"/>
  <c r="AR43" i="1"/>
  <c r="AV43" i="1"/>
  <c r="AW43" i="1"/>
  <c r="BA43" i="1"/>
  <c r="BB43" i="1"/>
  <c r="BF43" i="1"/>
  <c r="BG43" i="1"/>
  <c r="BK43" i="1"/>
  <c r="BL43" i="1"/>
  <c r="BP43" i="1"/>
  <c r="BQ43" i="1"/>
  <c r="BU43" i="1"/>
  <c r="BV43" i="1"/>
  <c r="BZ43" i="1"/>
  <c r="CA43" i="1"/>
  <c r="CE43" i="1"/>
  <c r="CF43" i="1"/>
  <c r="CJ43" i="1"/>
  <c r="CK43" i="1"/>
  <c r="R44" i="1"/>
  <c r="S44" i="1"/>
  <c r="U44" i="1"/>
  <c r="W44" i="1"/>
  <c r="X44" i="1"/>
  <c r="AA44" i="1"/>
  <c r="AB44" i="1"/>
  <c r="AC44" i="1"/>
  <c r="AF44" i="1"/>
  <c r="AK44" i="1"/>
  <c r="AQ44" i="1"/>
  <c r="AR44" i="1"/>
  <c r="AV44" i="1"/>
  <c r="AW44" i="1"/>
  <c r="BA44" i="1"/>
  <c r="BB44" i="1"/>
  <c r="BF44" i="1"/>
  <c r="BG44" i="1"/>
  <c r="BK44" i="1"/>
  <c r="BL44" i="1"/>
  <c r="BQ44" i="1"/>
  <c r="BU44" i="1"/>
  <c r="BV44" i="1"/>
  <c r="BZ44" i="1"/>
  <c r="CA44" i="1"/>
  <c r="CE44" i="1"/>
  <c r="CF44" i="1"/>
  <c r="CJ44" i="1"/>
  <c r="CK44" i="1"/>
  <c r="R45" i="1"/>
  <c r="S45" i="1"/>
  <c r="U45" i="1"/>
  <c r="W45" i="1"/>
  <c r="X45" i="1"/>
  <c r="AA45" i="1"/>
  <c r="AB45" i="1"/>
  <c r="AC45" i="1"/>
  <c r="AF45" i="1"/>
  <c r="BP45" i="1"/>
  <c r="BQ45" i="1"/>
  <c r="BU45" i="1"/>
  <c r="BV45" i="1"/>
  <c r="BZ45" i="1"/>
  <c r="CA45" i="1"/>
  <c r="CE45" i="1"/>
  <c r="CF45" i="1"/>
  <c r="CJ45" i="1"/>
  <c r="CK45" i="1"/>
  <c r="R46" i="1"/>
  <c r="S46" i="1"/>
  <c r="U46" i="1"/>
  <c r="W46" i="1"/>
  <c r="X46" i="1"/>
  <c r="AA46" i="1"/>
  <c r="AB46" i="1"/>
  <c r="AC46" i="1"/>
  <c r="AF46" i="1"/>
  <c r="AK46" i="1"/>
  <c r="AQ46" i="1"/>
  <c r="AR46" i="1"/>
  <c r="AV46" i="1"/>
  <c r="AW46" i="1"/>
  <c r="BA46" i="1"/>
  <c r="BB46" i="1"/>
  <c r="BG46" i="1"/>
  <c r="BK46" i="1"/>
  <c r="BL46" i="1"/>
  <c r="BP46" i="1"/>
  <c r="BQ46" i="1"/>
  <c r="BU46" i="1"/>
  <c r="BV46" i="1"/>
  <c r="BZ46" i="1"/>
  <c r="CA46" i="1"/>
  <c r="CE46" i="1"/>
  <c r="CF46" i="1"/>
  <c r="CJ46" i="1"/>
  <c r="CK46" i="1"/>
  <c r="I47" i="1"/>
  <c r="J47" i="1"/>
  <c r="L47" i="1"/>
  <c r="M47" i="1"/>
  <c r="R47" i="1"/>
  <c r="S47" i="1"/>
  <c r="W47" i="1"/>
  <c r="X47" i="1"/>
  <c r="AA47" i="1"/>
  <c r="AB47" i="1"/>
  <c r="AC47" i="1"/>
  <c r="AF47" i="1"/>
  <c r="AK47" i="1"/>
  <c r="AQ47" i="1"/>
  <c r="AR47" i="1"/>
  <c r="AV47" i="1"/>
  <c r="AW47" i="1"/>
  <c r="BA47" i="1"/>
  <c r="BB47" i="1"/>
  <c r="BF47" i="1"/>
  <c r="BG47" i="1"/>
  <c r="BL47" i="1"/>
  <c r="BP47" i="1"/>
  <c r="BQ47" i="1"/>
  <c r="BU47" i="1"/>
  <c r="BV47" i="1"/>
  <c r="BZ47" i="1"/>
  <c r="CA47" i="1"/>
  <c r="CE47" i="1"/>
  <c r="CF47" i="1"/>
  <c r="CJ47" i="1"/>
  <c r="CK47" i="1"/>
  <c r="I48" i="1"/>
  <c r="J48" i="1"/>
  <c r="L48" i="1"/>
  <c r="M48" i="1"/>
  <c r="R48" i="1"/>
  <c r="S48" i="1"/>
  <c r="W48" i="1"/>
  <c r="X48" i="1"/>
  <c r="AA48" i="1"/>
  <c r="AB48" i="1"/>
  <c r="AC48" i="1"/>
  <c r="AF48" i="1"/>
  <c r="AK48" i="1"/>
  <c r="AQ48" i="1"/>
  <c r="AR48" i="1"/>
  <c r="AV48" i="1"/>
  <c r="AW48" i="1"/>
  <c r="BA48" i="1"/>
  <c r="BB48" i="1"/>
  <c r="BF48" i="1"/>
  <c r="BG48" i="1"/>
  <c r="BK48" i="1"/>
  <c r="BL48" i="1"/>
  <c r="BP48" i="1"/>
  <c r="BQ48" i="1"/>
  <c r="BU48" i="1"/>
  <c r="BV48" i="1"/>
  <c r="BZ48" i="1"/>
  <c r="CA48" i="1"/>
  <c r="CE48" i="1"/>
  <c r="CF48" i="1"/>
  <c r="CJ48" i="1"/>
  <c r="CK48" i="1"/>
  <c r="R49" i="1"/>
  <c r="S49" i="1"/>
  <c r="U49" i="1"/>
  <c r="W49" i="1"/>
  <c r="X49" i="1"/>
  <c r="AA49" i="1"/>
  <c r="AB49" i="1"/>
  <c r="AC49" i="1"/>
  <c r="AF49" i="1"/>
  <c r="AK49" i="1"/>
  <c r="AQ49" i="1"/>
  <c r="AR49" i="1"/>
  <c r="AV49" i="1"/>
  <c r="AW49" i="1"/>
  <c r="BA49" i="1"/>
  <c r="BB49" i="1"/>
  <c r="BF49" i="1"/>
  <c r="BG49" i="1"/>
  <c r="BK49" i="1"/>
  <c r="BL49" i="1"/>
  <c r="BP49" i="1"/>
  <c r="BQ49" i="1"/>
  <c r="BU49" i="1"/>
  <c r="BV49" i="1"/>
  <c r="CA49" i="1"/>
  <c r="CE49" i="1"/>
  <c r="CF49" i="1"/>
  <c r="CJ49" i="1"/>
  <c r="CK49" i="1"/>
  <c r="R50" i="1"/>
  <c r="S50" i="1"/>
  <c r="U50" i="1"/>
  <c r="W50" i="1"/>
  <c r="X50" i="1"/>
  <c r="AA50" i="1"/>
  <c r="AB50" i="1"/>
  <c r="AC50" i="1"/>
  <c r="AF50" i="1"/>
  <c r="AK50" i="1"/>
  <c r="AQ50" i="1"/>
  <c r="AR50" i="1"/>
  <c r="AV50" i="1"/>
  <c r="AW50" i="1"/>
  <c r="BA50" i="1"/>
  <c r="BB50" i="1"/>
  <c r="BG50" i="1"/>
  <c r="BK50" i="1"/>
  <c r="BL50" i="1"/>
  <c r="BP50" i="1"/>
  <c r="BQ50" i="1"/>
  <c r="BU50" i="1"/>
  <c r="BV50" i="1"/>
  <c r="BZ50" i="1"/>
  <c r="CA50" i="1"/>
  <c r="CE50" i="1"/>
  <c r="CF50" i="1"/>
  <c r="CJ50" i="1"/>
  <c r="CK50" i="1"/>
  <c r="R51" i="1"/>
  <c r="S51" i="1"/>
  <c r="U51" i="1"/>
  <c r="W51" i="1"/>
  <c r="X51" i="1"/>
  <c r="AB51" i="1"/>
  <c r="AC51" i="1"/>
  <c r="AF51" i="1"/>
  <c r="AG51" i="1"/>
  <c r="AH51" i="1"/>
  <c r="AK51" i="1"/>
  <c r="AQ51" i="1"/>
  <c r="AR51" i="1"/>
  <c r="AW51" i="1"/>
  <c r="BA51" i="1"/>
  <c r="BB51" i="1"/>
  <c r="BF51" i="1"/>
  <c r="BG51" i="1"/>
  <c r="BK51" i="1"/>
  <c r="BL51" i="1"/>
  <c r="BP51" i="1"/>
  <c r="BQ51" i="1"/>
  <c r="BU51" i="1"/>
  <c r="BV51" i="1"/>
  <c r="BZ51" i="1"/>
  <c r="CA51" i="1"/>
  <c r="CE51" i="1"/>
  <c r="CF51" i="1"/>
  <c r="CJ51" i="1"/>
  <c r="CK51" i="1"/>
  <c r="R52" i="1"/>
  <c r="S52" i="1"/>
  <c r="U52" i="1"/>
  <c r="W52" i="1"/>
  <c r="X52" i="1"/>
  <c r="AA52" i="1"/>
  <c r="AB52" i="1"/>
  <c r="AC52" i="1"/>
  <c r="AF52" i="1"/>
  <c r="AK52" i="1"/>
  <c r="AR52" i="1"/>
  <c r="AV52" i="1"/>
  <c r="AW52" i="1"/>
  <c r="BA52" i="1"/>
  <c r="BB52" i="1"/>
  <c r="BF52" i="1"/>
  <c r="BG52" i="1"/>
  <c r="BK52" i="1"/>
  <c r="BL52" i="1"/>
  <c r="BP52" i="1"/>
  <c r="BQ52" i="1"/>
  <c r="BU52" i="1"/>
  <c r="BV52" i="1"/>
  <c r="BZ52" i="1"/>
  <c r="CA52" i="1"/>
  <c r="CE52" i="1"/>
  <c r="CF52" i="1"/>
  <c r="CJ52" i="1"/>
  <c r="CK52" i="1"/>
  <c r="R53" i="1"/>
  <c r="S53" i="1"/>
  <c r="U53" i="1"/>
  <c r="W53" i="1"/>
  <c r="X53" i="1"/>
  <c r="AB53" i="1"/>
  <c r="AC53" i="1"/>
  <c r="AF53" i="1"/>
  <c r="AG53" i="1"/>
  <c r="AH53" i="1"/>
  <c r="AK53" i="1"/>
  <c r="AV53" i="1"/>
  <c r="AW53" i="1"/>
  <c r="BA53" i="1"/>
  <c r="BB53" i="1"/>
  <c r="BF53" i="1"/>
  <c r="BG53" i="1"/>
  <c r="BK53" i="1"/>
  <c r="BL53" i="1"/>
  <c r="BP53" i="1"/>
  <c r="BQ53" i="1"/>
  <c r="BU53" i="1"/>
  <c r="BV53" i="1"/>
  <c r="BZ53" i="1"/>
  <c r="CA53" i="1"/>
  <c r="CE53" i="1"/>
  <c r="CF53" i="1"/>
  <c r="CJ53" i="1"/>
  <c r="CK53" i="1"/>
  <c r="R54" i="1"/>
  <c r="S54" i="1"/>
  <c r="U54" i="1"/>
  <c r="W54" i="1"/>
  <c r="X54" i="1"/>
  <c r="AA54" i="1"/>
  <c r="AB54" i="1"/>
  <c r="AC54" i="1"/>
  <c r="AF54" i="1"/>
  <c r="AK54" i="1"/>
  <c r="AQ54" i="1"/>
  <c r="AR54" i="1"/>
  <c r="AV54" i="1"/>
  <c r="AW54" i="1"/>
  <c r="BA54" i="1"/>
  <c r="BB54" i="1"/>
  <c r="BF54" i="1"/>
  <c r="BG54" i="1"/>
  <c r="BK54" i="1"/>
  <c r="BL54" i="1"/>
  <c r="BP54" i="1"/>
  <c r="BQ54" i="1"/>
  <c r="BU54" i="1"/>
  <c r="BV54" i="1"/>
  <c r="BZ54" i="1"/>
  <c r="CA54" i="1"/>
  <c r="CE54" i="1"/>
  <c r="CF54" i="1"/>
  <c r="CJ54" i="1"/>
  <c r="CK54" i="1"/>
  <c r="R55" i="1"/>
  <c r="S55" i="1"/>
  <c r="U55" i="1"/>
  <c r="W55" i="1"/>
  <c r="X55" i="1"/>
  <c r="AA55" i="1"/>
  <c r="AB55" i="1"/>
  <c r="AC55" i="1"/>
  <c r="AF55" i="1"/>
  <c r="AM55" i="1"/>
  <c r="AQ55" i="1"/>
  <c r="AR55" i="1"/>
  <c r="AV55" i="1"/>
  <c r="AW55" i="1"/>
  <c r="BA55" i="1"/>
  <c r="BB55" i="1"/>
  <c r="BF55" i="1"/>
  <c r="BG55" i="1"/>
  <c r="BK55" i="1"/>
  <c r="BL55" i="1"/>
  <c r="BP55" i="1"/>
  <c r="BQ55" i="1"/>
  <c r="BU55" i="1"/>
  <c r="BV55" i="1"/>
  <c r="BZ55" i="1"/>
  <c r="CA55" i="1"/>
  <c r="CE55" i="1"/>
  <c r="CF55" i="1"/>
  <c r="CJ55" i="1"/>
  <c r="CK55" i="1"/>
  <c r="R56" i="1"/>
  <c r="S56" i="1"/>
  <c r="U56" i="1"/>
  <c r="W56" i="1"/>
  <c r="X56" i="1"/>
  <c r="AA56" i="1"/>
  <c r="AB56" i="1"/>
  <c r="AC56" i="1"/>
  <c r="AF56" i="1"/>
  <c r="AK56" i="1"/>
  <c r="AQ56" i="1"/>
  <c r="AR56" i="1"/>
  <c r="AV56" i="1"/>
  <c r="AW56" i="1"/>
  <c r="BA56" i="1"/>
  <c r="BB56" i="1"/>
  <c r="BF56" i="1"/>
  <c r="BG56" i="1"/>
  <c r="BK56" i="1"/>
  <c r="BL56" i="1"/>
  <c r="BP56" i="1"/>
  <c r="BQ56" i="1"/>
  <c r="BU56" i="1"/>
  <c r="BV56" i="1"/>
  <c r="BZ56" i="1"/>
  <c r="CA56" i="1"/>
  <c r="CE56" i="1"/>
  <c r="CF56" i="1"/>
  <c r="CJ56" i="1"/>
  <c r="CK56" i="1"/>
  <c r="R57" i="1"/>
  <c r="S57" i="1"/>
  <c r="U57" i="1"/>
  <c r="W57" i="1"/>
  <c r="X57" i="1"/>
  <c r="BL57" i="1"/>
  <c r="BP57" i="1"/>
  <c r="BQ57" i="1"/>
  <c r="BU57" i="1"/>
  <c r="BV57" i="1"/>
  <c r="BZ57" i="1"/>
  <c r="CA57" i="1"/>
  <c r="CE57" i="1"/>
  <c r="CF57" i="1"/>
  <c r="CJ57" i="1"/>
  <c r="CK57" i="1"/>
  <c r="R58" i="1"/>
  <c r="S58" i="1"/>
  <c r="U58" i="1"/>
  <c r="W58" i="1"/>
  <c r="X58" i="1"/>
  <c r="AB58" i="1"/>
  <c r="AC58" i="1"/>
  <c r="AF58" i="1"/>
  <c r="AG58" i="1"/>
  <c r="AH58" i="1"/>
  <c r="BL58" i="1"/>
  <c r="BP58" i="1"/>
  <c r="BQ58" i="1"/>
  <c r="BU58" i="1"/>
  <c r="BV58" i="1"/>
  <c r="BZ58" i="1"/>
  <c r="CA58" i="1"/>
  <c r="CE58" i="1"/>
  <c r="CF58" i="1"/>
  <c r="CJ58" i="1"/>
  <c r="CK58" i="1"/>
  <c r="R59" i="1"/>
  <c r="S59" i="1"/>
  <c r="U59" i="1"/>
  <c r="W59" i="1"/>
  <c r="X59" i="1"/>
  <c r="AA59" i="1"/>
  <c r="AB59" i="1"/>
  <c r="AC59" i="1"/>
  <c r="AF59" i="1"/>
  <c r="AK59" i="1"/>
  <c r="AV59" i="1"/>
  <c r="AW59" i="1"/>
  <c r="BA59" i="1"/>
  <c r="BB59" i="1"/>
  <c r="BF59" i="1"/>
  <c r="BG59" i="1"/>
  <c r="BK59" i="1"/>
  <c r="BL59" i="1"/>
  <c r="BP59" i="1"/>
  <c r="BQ59" i="1"/>
  <c r="BU59" i="1"/>
  <c r="BV59" i="1"/>
  <c r="BZ59" i="1"/>
  <c r="CA59" i="1"/>
  <c r="CE59" i="1"/>
  <c r="CF59" i="1"/>
  <c r="CJ59" i="1"/>
  <c r="CK59" i="1"/>
  <c r="R60" i="1"/>
  <c r="S60" i="1"/>
  <c r="U60" i="1"/>
  <c r="W60" i="1"/>
  <c r="X60" i="1"/>
  <c r="AA60" i="1"/>
  <c r="AB60" i="1"/>
  <c r="AC60" i="1"/>
  <c r="AF60" i="1"/>
  <c r="AK60" i="1"/>
  <c r="AW60" i="1"/>
  <c r="BA60" i="1"/>
  <c r="BB60" i="1"/>
  <c r="BF60" i="1"/>
  <c r="BG60" i="1"/>
  <c r="BK60" i="1"/>
  <c r="BL60" i="1"/>
  <c r="BP60" i="1"/>
  <c r="BQ60" i="1"/>
  <c r="BU60" i="1"/>
  <c r="BV60" i="1"/>
  <c r="BZ60" i="1"/>
  <c r="CA60" i="1"/>
  <c r="CE60" i="1"/>
  <c r="CF60" i="1"/>
  <c r="CJ60" i="1"/>
  <c r="CK60" i="1"/>
  <c r="I61" i="1"/>
  <c r="J61" i="1"/>
  <c r="L61" i="1"/>
  <c r="M61" i="1"/>
  <c r="R61" i="1"/>
  <c r="S61" i="1"/>
  <c r="W61" i="1"/>
  <c r="X61" i="1"/>
  <c r="AA61" i="1"/>
  <c r="AB61" i="1"/>
  <c r="AC61" i="1"/>
  <c r="AF61" i="1"/>
  <c r="AK61" i="1"/>
  <c r="AV61" i="1"/>
  <c r="AW61" i="1"/>
  <c r="BA61" i="1"/>
  <c r="BB61" i="1"/>
  <c r="BF61" i="1"/>
  <c r="BG61" i="1"/>
  <c r="BK61" i="1"/>
  <c r="BL61" i="1"/>
  <c r="BP61" i="1"/>
  <c r="BQ61" i="1"/>
  <c r="BU61" i="1"/>
  <c r="BV61" i="1"/>
  <c r="BZ61" i="1"/>
  <c r="CA61" i="1"/>
  <c r="CE61" i="1"/>
  <c r="CF61" i="1"/>
  <c r="CJ61" i="1"/>
  <c r="CK61" i="1"/>
  <c r="I62" i="1"/>
  <c r="J62" i="1"/>
  <c r="L62" i="1"/>
  <c r="M62" i="1"/>
  <c r="R62" i="1"/>
  <c r="S62" i="1"/>
  <c r="W62" i="1"/>
  <c r="X62" i="1"/>
  <c r="AA62" i="1"/>
  <c r="AB62" i="1"/>
  <c r="AC62" i="1"/>
  <c r="AF62" i="1"/>
  <c r="AK62" i="1"/>
  <c r="AV62" i="1"/>
  <c r="AW62" i="1"/>
  <c r="BA62" i="1"/>
  <c r="BB62" i="1"/>
  <c r="BF62" i="1"/>
  <c r="BG62" i="1"/>
  <c r="BK62" i="1"/>
  <c r="BL62" i="1"/>
  <c r="BP62" i="1"/>
  <c r="BQ62" i="1"/>
  <c r="BU62" i="1"/>
  <c r="BV62" i="1"/>
  <c r="BZ62" i="1"/>
  <c r="CA62" i="1"/>
  <c r="CE62" i="1"/>
  <c r="CF62" i="1"/>
  <c r="CJ62" i="1"/>
  <c r="CK62" i="1"/>
  <c r="R63" i="1"/>
  <c r="S63" i="1"/>
  <c r="U63" i="1"/>
  <c r="W63" i="1"/>
  <c r="X63" i="1"/>
  <c r="AA63" i="1"/>
  <c r="AB63" i="1"/>
  <c r="AC63" i="1"/>
  <c r="AF63" i="1"/>
  <c r="AK63" i="1"/>
  <c r="AV63" i="1"/>
  <c r="AW63" i="1"/>
  <c r="BB63" i="1"/>
  <c r="BF63" i="1"/>
  <c r="BG63" i="1"/>
  <c r="BK63" i="1"/>
  <c r="BL63" i="1"/>
  <c r="BP63" i="1"/>
  <c r="BQ63" i="1"/>
  <c r="BU63" i="1"/>
  <c r="BV63" i="1"/>
  <c r="BZ63" i="1"/>
  <c r="CA63" i="1"/>
  <c r="CE63" i="1"/>
  <c r="CF63" i="1"/>
  <c r="CJ63" i="1"/>
  <c r="CK63" i="1"/>
  <c r="R64" i="1"/>
  <c r="S64" i="1"/>
  <c r="U64" i="1"/>
  <c r="W64" i="1"/>
  <c r="X64" i="1"/>
  <c r="AA64" i="1"/>
  <c r="AB64" i="1"/>
  <c r="AC64" i="1"/>
  <c r="AF64" i="1"/>
  <c r="AK64" i="1"/>
  <c r="AQ64" i="1"/>
  <c r="AR64" i="1"/>
  <c r="AV64" i="1"/>
  <c r="AW64" i="1"/>
  <c r="BA64" i="1"/>
  <c r="BB64" i="1"/>
  <c r="BF64" i="1"/>
  <c r="BG64" i="1"/>
  <c r="BK64" i="1"/>
  <c r="BL64" i="1"/>
  <c r="BP64" i="1"/>
  <c r="BQ64" i="1"/>
  <c r="BV64" i="1"/>
  <c r="BZ64" i="1"/>
  <c r="CA64" i="1"/>
  <c r="CE64" i="1"/>
  <c r="CF64" i="1"/>
  <c r="CJ64" i="1"/>
  <c r="CK64" i="1"/>
  <c r="I65" i="1"/>
  <c r="J65" i="1"/>
  <c r="L65" i="1"/>
  <c r="M65" i="1"/>
  <c r="R65" i="1"/>
  <c r="S65" i="1"/>
  <c r="W65" i="1"/>
  <c r="X65" i="1"/>
  <c r="AA65" i="1"/>
  <c r="AB65" i="1"/>
  <c r="AC65" i="1"/>
  <c r="AF65" i="1"/>
  <c r="AK65" i="1"/>
  <c r="AV65" i="1"/>
  <c r="AW65" i="1"/>
  <c r="BA65" i="1"/>
  <c r="BB65" i="1"/>
  <c r="BG65" i="1"/>
  <c r="BK65" i="1"/>
  <c r="BL65" i="1"/>
  <c r="BP65" i="1"/>
  <c r="BQ65" i="1"/>
  <c r="BU65" i="1"/>
  <c r="BV65" i="1"/>
  <c r="BZ65" i="1"/>
  <c r="CA65" i="1"/>
  <c r="CE65" i="1"/>
  <c r="CF65" i="1"/>
  <c r="CJ65" i="1"/>
  <c r="CK65" i="1"/>
  <c r="I66" i="1"/>
  <c r="J66" i="1"/>
  <c r="L66" i="1"/>
  <c r="M66" i="1"/>
  <c r="R66" i="1"/>
  <c r="S66" i="1"/>
  <c r="W66" i="1"/>
  <c r="X66" i="1"/>
  <c r="AA66" i="1"/>
  <c r="AB66" i="1"/>
  <c r="AC66" i="1"/>
  <c r="AF66" i="1"/>
  <c r="AK66" i="1"/>
  <c r="AV66" i="1"/>
  <c r="AW66" i="1"/>
  <c r="BB66" i="1"/>
  <c r="BF66" i="1"/>
  <c r="BG66" i="1"/>
  <c r="BK66" i="1"/>
  <c r="BL66" i="1"/>
  <c r="BP66" i="1"/>
  <c r="BQ66" i="1"/>
  <c r="BU66" i="1"/>
  <c r="BV66" i="1"/>
  <c r="BZ66" i="1"/>
  <c r="CA66" i="1"/>
  <c r="CE66" i="1"/>
  <c r="CF66" i="1"/>
  <c r="CJ66" i="1"/>
  <c r="CK66" i="1"/>
  <c r="R67" i="1"/>
  <c r="S67" i="1"/>
  <c r="U67" i="1"/>
  <c r="W67" i="1"/>
  <c r="X67" i="1"/>
  <c r="AA67" i="1"/>
  <c r="AB67" i="1"/>
  <c r="AC67" i="1"/>
  <c r="AF67" i="1"/>
  <c r="AK67" i="1"/>
  <c r="AV67" i="1"/>
  <c r="AW67" i="1"/>
  <c r="BB67" i="1"/>
  <c r="BF67" i="1"/>
  <c r="BG67" i="1"/>
  <c r="BK67" i="1"/>
  <c r="BL67" i="1"/>
  <c r="BP67" i="1"/>
  <c r="BQ67" i="1"/>
  <c r="BU67" i="1"/>
  <c r="BV67" i="1"/>
  <c r="BZ67" i="1"/>
  <c r="CA67" i="1"/>
  <c r="CE67" i="1"/>
  <c r="CF67" i="1"/>
  <c r="CJ67" i="1"/>
  <c r="CK67" i="1"/>
  <c r="I68" i="1"/>
  <c r="J68" i="1"/>
  <c r="L68" i="1"/>
  <c r="M68" i="1"/>
  <c r="R68" i="1"/>
  <c r="S68" i="1"/>
  <c r="W68" i="1"/>
  <c r="X68" i="1"/>
  <c r="AA68" i="1"/>
  <c r="AB68" i="1"/>
  <c r="AC68" i="1"/>
  <c r="AF68" i="1"/>
  <c r="AK68" i="1"/>
  <c r="AV68" i="1"/>
  <c r="AW68" i="1"/>
  <c r="BA68" i="1"/>
  <c r="BB68" i="1"/>
  <c r="BF68" i="1"/>
  <c r="BG68" i="1"/>
  <c r="BK68" i="1"/>
  <c r="BL68" i="1"/>
  <c r="BQ68" i="1"/>
  <c r="BU68" i="1"/>
  <c r="BV68" i="1"/>
  <c r="BZ68" i="1"/>
  <c r="CA68" i="1"/>
  <c r="CE68" i="1"/>
  <c r="CF68" i="1"/>
  <c r="CJ68" i="1"/>
  <c r="CK68" i="1"/>
  <c r="I69" i="1"/>
  <c r="J69" i="1"/>
  <c r="L69" i="1"/>
  <c r="M69" i="1"/>
  <c r="R69" i="1"/>
  <c r="S69" i="1"/>
  <c r="W69" i="1"/>
  <c r="X69" i="1"/>
  <c r="AA69" i="1"/>
  <c r="AB69" i="1"/>
  <c r="AC69" i="1"/>
  <c r="AF69" i="1"/>
  <c r="AK69" i="1"/>
  <c r="AV69" i="1"/>
  <c r="AW69" i="1"/>
  <c r="BB69" i="1"/>
  <c r="BF69" i="1"/>
  <c r="BG69" i="1"/>
  <c r="BK69" i="1"/>
  <c r="BL69" i="1"/>
  <c r="BP69" i="1"/>
  <c r="BQ69" i="1"/>
  <c r="BU69" i="1"/>
  <c r="BV69" i="1"/>
  <c r="BZ69" i="1"/>
  <c r="CA69" i="1"/>
  <c r="CE69" i="1"/>
  <c r="CF69" i="1"/>
  <c r="CJ69" i="1"/>
  <c r="CK69" i="1"/>
  <c r="R70" i="1"/>
  <c r="S70" i="1"/>
  <c r="W70" i="1"/>
  <c r="X70" i="1"/>
  <c r="AA70" i="1"/>
  <c r="AB70" i="1"/>
  <c r="AC70" i="1"/>
  <c r="AF70" i="1"/>
  <c r="AK70" i="1"/>
  <c r="AV70" i="1"/>
  <c r="AW70" i="1"/>
  <c r="BB70" i="1"/>
  <c r="BF70" i="1"/>
  <c r="BG70" i="1"/>
  <c r="BK70" i="1"/>
  <c r="BL70" i="1"/>
  <c r="BP70" i="1"/>
  <c r="BQ70" i="1"/>
  <c r="BU70" i="1"/>
  <c r="BV70" i="1"/>
  <c r="BZ70" i="1"/>
  <c r="CA70" i="1"/>
  <c r="CE70" i="1"/>
  <c r="CF70" i="1"/>
  <c r="CJ70" i="1"/>
  <c r="CK70" i="1"/>
  <c r="I71" i="1"/>
  <c r="J71" i="1"/>
  <c r="L71" i="1"/>
  <c r="M71" i="1"/>
  <c r="R71" i="1"/>
  <c r="S71" i="1"/>
  <c r="W71" i="1"/>
  <c r="X71" i="1"/>
  <c r="AA71" i="1"/>
  <c r="AB71" i="1"/>
  <c r="AC71" i="1"/>
  <c r="AF71" i="1"/>
  <c r="AK71" i="1"/>
  <c r="AQ71" i="1"/>
  <c r="AR71" i="1"/>
  <c r="AV71" i="1"/>
  <c r="AW71" i="1"/>
  <c r="BA71" i="1"/>
  <c r="BB71" i="1"/>
  <c r="BF71" i="1"/>
  <c r="BG71" i="1"/>
  <c r="BK71" i="1"/>
  <c r="BL71" i="1"/>
  <c r="BP71" i="1"/>
  <c r="BQ71" i="1"/>
  <c r="BU71" i="1"/>
  <c r="BV71" i="1"/>
  <c r="BZ71" i="1"/>
  <c r="CA71" i="1"/>
  <c r="CE71" i="1"/>
  <c r="CF71" i="1"/>
  <c r="CJ71" i="1"/>
  <c r="CK71" i="1"/>
  <c r="I72" i="1"/>
  <c r="J72" i="1"/>
  <c r="L72" i="1"/>
  <c r="M72" i="1"/>
  <c r="R72" i="1"/>
  <c r="S72" i="1"/>
  <c r="W72" i="1"/>
  <c r="X72" i="1"/>
  <c r="AA72" i="1"/>
  <c r="AB72" i="1"/>
  <c r="AC72" i="1"/>
  <c r="AF72" i="1"/>
  <c r="AK72" i="1"/>
  <c r="AQ72" i="1"/>
  <c r="AR72" i="1"/>
  <c r="AV72" i="1"/>
  <c r="AW72" i="1"/>
  <c r="BA72" i="1"/>
  <c r="BB72" i="1"/>
  <c r="BF72" i="1"/>
  <c r="BG72" i="1"/>
  <c r="BK72" i="1"/>
  <c r="BL72" i="1"/>
  <c r="BP72" i="1"/>
  <c r="BQ72" i="1"/>
  <c r="BU72" i="1"/>
  <c r="BV72" i="1"/>
  <c r="BZ72" i="1"/>
  <c r="CA72" i="1"/>
  <c r="CE72" i="1"/>
  <c r="CF72" i="1"/>
  <c r="CJ72" i="1"/>
  <c r="CK72" i="1"/>
  <c r="U73" i="1"/>
  <c r="W73" i="1"/>
  <c r="X73" i="1"/>
  <c r="AB73" i="1"/>
  <c r="AC73" i="1"/>
  <c r="AG73" i="1"/>
  <c r="AH73" i="1"/>
  <c r="AL73" i="1"/>
  <c r="AM73" i="1"/>
  <c r="AQ73" i="1"/>
  <c r="AR73" i="1"/>
  <c r="AV73" i="1"/>
  <c r="AW73" i="1"/>
  <c r="BA73" i="1"/>
  <c r="BB73" i="1"/>
  <c r="BF73" i="1"/>
  <c r="BG73" i="1"/>
  <c r="BK73" i="1"/>
  <c r="BL73" i="1"/>
  <c r="BP73" i="1"/>
  <c r="BQ73" i="1"/>
  <c r="BU73" i="1"/>
  <c r="BV73" i="1"/>
  <c r="BZ73" i="1"/>
  <c r="CA73" i="1"/>
  <c r="CE73" i="1"/>
  <c r="CF73" i="1"/>
  <c r="CJ73" i="1"/>
  <c r="CK73" i="1"/>
  <c r="I74" i="1"/>
  <c r="J74" i="1"/>
  <c r="L74" i="1"/>
  <c r="M74" i="1"/>
  <c r="R74" i="1"/>
  <c r="S74" i="1"/>
  <c r="W74" i="1"/>
  <c r="X74" i="1"/>
  <c r="AA74" i="1"/>
  <c r="AB74" i="1"/>
  <c r="AC74" i="1"/>
  <c r="AF74" i="1"/>
  <c r="AK74" i="1"/>
  <c r="AV74" i="1"/>
  <c r="AW74" i="1"/>
  <c r="BA74" i="1"/>
  <c r="BB74" i="1"/>
  <c r="BF74" i="1"/>
  <c r="BG74" i="1"/>
  <c r="BK74" i="1"/>
  <c r="BL74" i="1"/>
  <c r="BP74" i="1"/>
  <c r="BQ74" i="1"/>
  <c r="BU74" i="1"/>
  <c r="BV74" i="1"/>
  <c r="BZ74" i="1"/>
  <c r="CA74" i="1"/>
  <c r="CE74" i="1"/>
  <c r="CF74" i="1"/>
  <c r="CJ74" i="1"/>
  <c r="CK74" i="1"/>
  <c r="R75" i="1"/>
  <c r="S75" i="1"/>
  <c r="U75" i="1"/>
  <c r="W75" i="1"/>
  <c r="X75" i="1"/>
  <c r="AA75" i="1"/>
  <c r="AB75" i="1"/>
  <c r="AC75" i="1"/>
  <c r="AF75" i="1"/>
  <c r="AK75" i="1"/>
  <c r="AQ75" i="1"/>
  <c r="AR75" i="1"/>
  <c r="AV75" i="1"/>
  <c r="AW75" i="1"/>
  <c r="BA75" i="1"/>
  <c r="BB75" i="1"/>
  <c r="BF75" i="1"/>
  <c r="BG75" i="1"/>
  <c r="BK75" i="1"/>
  <c r="BL75" i="1"/>
  <c r="BP75" i="1"/>
  <c r="BQ75" i="1"/>
  <c r="BU75" i="1"/>
  <c r="BV75" i="1"/>
  <c r="BZ75" i="1"/>
  <c r="CA75" i="1"/>
  <c r="CE75" i="1"/>
  <c r="CF75" i="1"/>
  <c r="CK75" i="1"/>
  <c r="R76" i="1"/>
  <c r="S76" i="1"/>
  <c r="U76" i="1"/>
  <c r="W76" i="1"/>
  <c r="X76" i="1"/>
  <c r="AA76" i="1"/>
  <c r="AB76" i="1"/>
  <c r="AC76" i="1"/>
  <c r="AF76" i="1"/>
  <c r="AK76" i="1"/>
  <c r="AW76" i="1"/>
  <c r="BA76" i="1"/>
  <c r="BB76" i="1"/>
  <c r="BF76" i="1"/>
  <c r="BG76" i="1"/>
  <c r="BK76" i="1"/>
  <c r="BL76" i="1"/>
  <c r="BP76" i="1"/>
  <c r="BQ76" i="1"/>
  <c r="BU76" i="1"/>
  <c r="BV76" i="1"/>
  <c r="BZ76" i="1"/>
  <c r="CA76" i="1"/>
  <c r="CE76" i="1"/>
  <c r="CF76" i="1"/>
  <c r="CJ76" i="1"/>
  <c r="CK76" i="1"/>
  <c r="R77" i="1"/>
  <c r="S77" i="1"/>
  <c r="U77" i="1"/>
  <c r="W77" i="1"/>
  <c r="X77" i="1"/>
  <c r="AA77" i="1"/>
  <c r="AB77" i="1"/>
  <c r="AC77" i="1"/>
  <c r="AF77" i="1"/>
  <c r="AK77" i="1"/>
  <c r="AQ77" i="1"/>
  <c r="AR77" i="1"/>
  <c r="AV77" i="1"/>
  <c r="AW77" i="1"/>
  <c r="BA77" i="1"/>
  <c r="BB77" i="1"/>
  <c r="BF77" i="1"/>
  <c r="BG77" i="1"/>
  <c r="BK77" i="1"/>
  <c r="BL77" i="1"/>
  <c r="BP77" i="1"/>
  <c r="BQ77" i="1"/>
  <c r="BU77" i="1"/>
  <c r="BV77" i="1"/>
  <c r="BZ77" i="1"/>
  <c r="CA77" i="1"/>
  <c r="CE77" i="1"/>
  <c r="CF77" i="1"/>
  <c r="CJ77" i="1"/>
  <c r="CK77" i="1"/>
  <c r="R78" i="1"/>
  <c r="S78" i="1"/>
  <c r="U78" i="1"/>
  <c r="W78" i="1"/>
  <c r="X78" i="1"/>
  <c r="AA78" i="1"/>
  <c r="AB78" i="1"/>
  <c r="AC78" i="1"/>
  <c r="AF78" i="1"/>
  <c r="AK78" i="1"/>
  <c r="AQ78" i="1"/>
  <c r="AR78" i="1"/>
  <c r="AV78" i="1"/>
  <c r="AW78" i="1"/>
  <c r="BB78" i="1"/>
  <c r="BF78" i="1"/>
  <c r="BG78" i="1"/>
  <c r="BK78" i="1"/>
  <c r="BL78" i="1"/>
  <c r="BP78" i="1"/>
  <c r="BQ78" i="1"/>
  <c r="BU78" i="1"/>
  <c r="BV78" i="1"/>
  <c r="BZ78" i="1"/>
  <c r="CA78" i="1"/>
  <c r="CE78" i="1"/>
  <c r="CF78" i="1"/>
  <c r="CJ78" i="1"/>
  <c r="CK78" i="1"/>
  <c r="R79" i="1"/>
  <c r="S79" i="1"/>
  <c r="U79" i="1"/>
  <c r="W79" i="1"/>
  <c r="X79" i="1"/>
  <c r="AA79" i="1"/>
  <c r="AB79" i="1"/>
  <c r="AC79" i="1"/>
  <c r="AF79" i="1"/>
  <c r="AK79" i="1"/>
  <c r="AV79" i="1"/>
  <c r="AW79" i="1"/>
  <c r="BA79" i="1"/>
  <c r="BB79" i="1"/>
  <c r="BF79" i="1"/>
  <c r="BG79" i="1"/>
  <c r="BL79" i="1"/>
  <c r="BP79" i="1"/>
  <c r="BQ79" i="1"/>
  <c r="BU79" i="1"/>
  <c r="BV79" i="1"/>
  <c r="BZ79" i="1"/>
  <c r="CA79" i="1"/>
  <c r="CE79" i="1"/>
  <c r="CF79" i="1"/>
  <c r="CJ79" i="1"/>
  <c r="CK79" i="1"/>
  <c r="R80" i="1"/>
  <c r="S80" i="1"/>
  <c r="W80" i="1"/>
  <c r="X80" i="1"/>
  <c r="AA80" i="1"/>
  <c r="AB80" i="1"/>
  <c r="AC80" i="1"/>
  <c r="AF80" i="1"/>
  <c r="AR80" i="1"/>
  <c r="AV80" i="1"/>
  <c r="AW80" i="1"/>
  <c r="BA80" i="1"/>
  <c r="BB80" i="1"/>
  <c r="BF80" i="1"/>
  <c r="BG80" i="1"/>
  <c r="BK80" i="1"/>
  <c r="BL80" i="1"/>
  <c r="BP80" i="1"/>
  <c r="BQ80" i="1"/>
  <c r="BU80" i="1"/>
  <c r="BV80" i="1"/>
  <c r="BZ80" i="1"/>
  <c r="CA80" i="1"/>
  <c r="CE80" i="1"/>
  <c r="CF80" i="1"/>
  <c r="CJ80" i="1"/>
  <c r="CK80" i="1"/>
  <c r="I81" i="1"/>
  <c r="J81" i="1"/>
  <c r="L81" i="1"/>
  <c r="M81" i="1"/>
  <c r="R81" i="1"/>
  <c r="S81" i="1"/>
  <c r="W81" i="1"/>
  <c r="X81" i="1"/>
  <c r="AB81" i="1"/>
  <c r="AC81" i="1"/>
  <c r="AF81" i="1"/>
  <c r="AG81" i="1"/>
  <c r="AH81" i="1"/>
  <c r="AK81" i="1"/>
  <c r="AQ81" i="1"/>
  <c r="AR81" i="1"/>
  <c r="AV81" i="1"/>
  <c r="AW81" i="1"/>
  <c r="BA81" i="1"/>
  <c r="BB81" i="1"/>
  <c r="BF81" i="1"/>
  <c r="BG81" i="1"/>
  <c r="BK81" i="1"/>
  <c r="BL81" i="1"/>
  <c r="BP81" i="1"/>
  <c r="BQ81" i="1"/>
  <c r="BV81" i="1"/>
  <c r="BZ81" i="1"/>
  <c r="CA81" i="1"/>
  <c r="CE81" i="1"/>
  <c r="CF81" i="1"/>
  <c r="CJ81" i="1"/>
  <c r="CK81" i="1"/>
  <c r="R82" i="1"/>
  <c r="S82" i="1"/>
  <c r="U82" i="1"/>
  <c r="W82" i="1"/>
  <c r="X82" i="1"/>
  <c r="AA82" i="1"/>
  <c r="AB82" i="1"/>
  <c r="AC82" i="1"/>
  <c r="AF82" i="1"/>
  <c r="AK82" i="1"/>
  <c r="AV82" i="1"/>
  <c r="AW82" i="1"/>
  <c r="BA82" i="1"/>
  <c r="BB82" i="1"/>
  <c r="BF82" i="1"/>
  <c r="BG82" i="1"/>
  <c r="BK82" i="1"/>
  <c r="BL82" i="1"/>
  <c r="BP82" i="1"/>
  <c r="BQ82" i="1"/>
  <c r="BU82" i="1"/>
  <c r="BV82" i="1"/>
  <c r="BZ82" i="1"/>
  <c r="CA82" i="1"/>
  <c r="CE82" i="1"/>
  <c r="CF82" i="1"/>
  <c r="CJ82" i="1"/>
  <c r="CK82" i="1"/>
  <c r="R83" i="1"/>
  <c r="S83" i="1"/>
  <c r="U83" i="1"/>
  <c r="W83" i="1"/>
  <c r="X83" i="1"/>
  <c r="AA83" i="1"/>
  <c r="AB83" i="1"/>
  <c r="AC83" i="1"/>
  <c r="AF83" i="1"/>
  <c r="AK83" i="1"/>
  <c r="AV83" i="1"/>
  <c r="AW83" i="1"/>
  <c r="BA83" i="1"/>
  <c r="BB83" i="1"/>
  <c r="BG83" i="1"/>
  <c r="BK83" i="1"/>
  <c r="BL83" i="1"/>
  <c r="BP83" i="1"/>
  <c r="BQ83" i="1"/>
  <c r="BU83" i="1"/>
  <c r="BV83" i="1"/>
  <c r="BZ83" i="1"/>
  <c r="CA83" i="1"/>
  <c r="CE83" i="1"/>
  <c r="CF83" i="1"/>
  <c r="CJ83" i="1"/>
  <c r="CK83" i="1"/>
  <c r="I84" i="1"/>
  <c r="J84" i="1"/>
  <c r="L84" i="1"/>
  <c r="M84" i="1"/>
  <c r="R84" i="1"/>
  <c r="S84" i="1"/>
  <c r="W84" i="1"/>
  <c r="X84" i="1"/>
  <c r="AA84" i="1"/>
  <c r="AB84" i="1"/>
  <c r="AC84" i="1"/>
  <c r="AF84" i="1"/>
  <c r="AK84" i="1"/>
  <c r="AV84" i="1"/>
  <c r="AW84" i="1"/>
  <c r="BA84" i="1"/>
  <c r="BB84" i="1"/>
  <c r="BF84" i="1"/>
  <c r="BG84" i="1"/>
  <c r="BK84" i="1"/>
  <c r="BL84" i="1"/>
  <c r="BP84" i="1"/>
  <c r="BQ84" i="1"/>
  <c r="BU84" i="1"/>
  <c r="BV84" i="1"/>
  <c r="BZ84" i="1"/>
  <c r="CA84" i="1"/>
  <c r="CE84" i="1"/>
  <c r="CF84" i="1"/>
  <c r="CJ84" i="1"/>
  <c r="CK84" i="1"/>
  <c r="R85" i="1"/>
  <c r="S85" i="1"/>
  <c r="U85" i="1"/>
  <c r="W85" i="1"/>
  <c r="X85" i="1"/>
  <c r="AA85" i="1"/>
  <c r="AB85" i="1"/>
  <c r="AC85" i="1"/>
  <c r="AF85" i="1"/>
  <c r="AK85" i="1"/>
  <c r="AV85" i="1"/>
  <c r="AW85" i="1"/>
  <c r="BA85" i="1"/>
  <c r="BB85" i="1"/>
  <c r="BF85" i="1"/>
  <c r="BG85" i="1"/>
  <c r="BK85" i="1"/>
  <c r="BL85" i="1"/>
  <c r="BQ85" i="1"/>
  <c r="BU85" i="1"/>
  <c r="BV85" i="1"/>
  <c r="BZ85" i="1"/>
  <c r="CA85" i="1"/>
  <c r="CE85" i="1"/>
  <c r="CF85" i="1"/>
  <c r="CJ85" i="1"/>
  <c r="CK85" i="1"/>
  <c r="I86" i="1"/>
  <c r="J86" i="1"/>
  <c r="L86" i="1"/>
  <c r="M86" i="1"/>
  <c r="R86" i="1"/>
  <c r="S86" i="1"/>
  <c r="W86" i="1"/>
  <c r="X86" i="1"/>
  <c r="AA86" i="1"/>
  <c r="AB86" i="1"/>
  <c r="AC86" i="1"/>
  <c r="AF86" i="1"/>
  <c r="AK86" i="1"/>
  <c r="AV86" i="1"/>
  <c r="AW86" i="1"/>
  <c r="BA86" i="1"/>
  <c r="BB86" i="1"/>
  <c r="BF86" i="1"/>
  <c r="BG86" i="1"/>
  <c r="BK86" i="1"/>
  <c r="BL86" i="1"/>
  <c r="BP86" i="1"/>
  <c r="BQ86" i="1"/>
  <c r="BU86" i="1"/>
  <c r="BV86" i="1"/>
  <c r="BZ86" i="1"/>
  <c r="CA86" i="1"/>
  <c r="CF86" i="1"/>
  <c r="CJ86" i="1"/>
  <c r="CK86" i="1"/>
  <c r="I87" i="1"/>
  <c r="J87" i="1"/>
  <c r="L87" i="1"/>
  <c r="M87" i="1"/>
  <c r="R87" i="1"/>
  <c r="S87" i="1"/>
  <c r="W87" i="1"/>
  <c r="X87" i="1"/>
  <c r="AB87" i="1"/>
  <c r="AC87" i="1"/>
  <c r="AF87" i="1"/>
  <c r="AG87" i="1"/>
  <c r="AH87" i="1"/>
  <c r="AK87" i="1"/>
  <c r="AV87" i="1"/>
  <c r="AW87" i="1"/>
  <c r="BA87" i="1"/>
  <c r="BB87" i="1"/>
  <c r="BF87" i="1"/>
  <c r="BG87" i="1"/>
  <c r="BK87" i="1"/>
  <c r="BL87" i="1"/>
  <c r="BP87" i="1"/>
  <c r="BQ87" i="1"/>
  <c r="BU87" i="1"/>
  <c r="BV87" i="1"/>
  <c r="BZ87" i="1"/>
  <c r="CA87" i="1"/>
  <c r="CE87" i="1"/>
  <c r="CF87" i="1"/>
  <c r="CJ87" i="1"/>
  <c r="CK87" i="1"/>
  <c r="R88" i="1"/>
  <c r="S88" i="1"/>
  <c r="U88" i="1"/>
  <c r="W88" i="1"/>
  <c r="X88" i="1"/>
  <c r="AA88" i="1"/>
  <c r="AB88" i="1"/>
  <c r="AC88" i="1"/>
  <c r="AF88" i="1"/>
  <c r="AM88" i="1"/>
  <c r="AQ88" i="1"/>
  <c r="AR88" i="1"/>
  <c r="AV88" i="1"/>
  <c r="AW88" i="1"/>
  <c r="BA88" i="1"/>
  <c r="BB88" i="1"/>
  <c r="BF88" i="1"/>
  <c r="BG88" i="1"/>
  <c r="BK88" i="1"/>
  <c r="BL88" i="1"/>
  <c r="BP88" i="1"/>
  <c r="BQ88" i="1"/>
  <c r="BU88" i="1"/>
  <c r="BV88" i="1"/>
  <c r="BZ88" i="1"/>
  <c r="CA88" i="1"/>
  <c r="CE88" i="1"/>
  <c r="CF88" i="1"/>
  <c r="CJ88" i="1"/>
  <c r="CK88" i="1"/>
  <c r="I89" i="1"/>
  <c r="J89" i="1"/>
  <c r="L89" i="1"/>
  <c r="M89" i="1"/>
  <c r="R89" i="1"/>
  <c r="S89" i="1"/>
  <c r="W89" i="1"/>
  <c r="X89" i="1"/>
  <c r="AA89" i="1"/>
  <c r="AB89" i="1"/>
  <c r="AC89" i="1"/>
  <c r="AF89" i="1"/>
  <c r="AK89" i="1"/>
  <c r="AV89" i="1"/>
  <c r="AW89" i="1"/>
  <c r="BA89" i="1"/>
  <c r="BB89" i="1"/>
  <c r="BF89" i="1"/>
  <c r="BG89" i="1"/>
  <c r="BK89" i="1"/>
  <c r="BL89" i="1"/>
  <c r="BP89" i="1"/>
  <c r="BQ89" i="1"/>
  <c r="BU89" i="1"/>
  <c r="BV89" i="1"/>
  <c r="BZ89" i="1"/>
  <c r="CA89" i="1"/>
  <c r="CE89" i="1"/>
  <c r="CF89" i="1"/>
  <c r="CJ89" i="1"/>
  <c r="CK89" i="1"/>
  <c r="R90" i="1"/>
  <c r="S90" i="1"/>
  <c r="U90" i="1"/>
  <c r="W90" i="1"/>
  <c r="X90" i="1"/>
  <c r="AA90" i="1"/>
  <c r="AB90" i="1"/>
  <c r="AC90" i="1"/>
  <c r="AF90" i="1"/>
  <c r="AK90" i="1"/>
  <c r="AV90" i="1"/>
  <c r="AW90" i="1"/>
  <c r="BA90" i="1"/>
  <c r="BB90" i="1"/>
  <c r="BG90" i="1"/>
  <c r="BK90" i="1"/>
  <c r="BL90" i="1"/>
  <c r="BP90" i="1"/>
  <c r="BQ90" i="1"/>
  <c r="BU90" i="1"/>
  <c r="BV90" i="1"/>
  <c r="BZ90" i="1"/>
  <c r="CA90" i="1"/>
  <c r="CE90" i="1"/>
  <c r="CF90" i="1"/>
  <c r="CJ90" i="1"/>
  <c r="CK90" i="1"/>
  <c r="I91" i="1"/>
  <c r="J91" i="1"/>
  <c r="L91" i="1"/>
  <c r="M91" i="1"/>
  <c r="R91" i="1"/>
  <c r="S91" i="1"/>
  <c r="W91" i="1"/>
  <c r="X91" i="1"/>
  <c r="AA91" i="1"/>
  <c r="AB91" i="1"/>
  <c r="AC91" i="1"/>
  <c r="AF91" i="1"/>
  <c r="AK91" i="1"/>
  <c r="AV91" i="1"/>
  <c r="AW91" i="1"/>
  <c r="BA91" i="1"/>
  <c r="BB91" i="1"/>
  <c r="BF91" i="1"/>
  <c r="BG91" i="1"/>
  <c r="BK91" i="1"/>
  <c r="BL91" i="1"/>
  <c r="BP91" i="1"/>
  <c r="BQ91" i="1"/>
  <c r="BU91" i="1"/>
  <c r="BV91" i="1"/>
  <c r="BZ91" i="1"/>
  <c r="CA91" i="1"/>
  <c r="CE91" i="1"/>
  <c r="CF91" i="1"/>
  <c r="CJ91" i="1"/>
  <c r="CK91" i="1"/>
  <c r="R92" i="1"/>
  <c r="S92" i="1"/>
  <c r="U92" i="1"/>
  <c r="W92" i="1"/>
  <c r="X92" i="1"/>
  <c r="AA92" i="1"/>
  <c r="AB92" i="1"/>
  <c r="AC92" i="1"/>
  <c r="AF92" i="1"/>
  <c r="AK92" i="1"/>
  <c r="AV92" i="1"/>
  <c r="AW92" i="1"/>
  <c r="BB92" i="1"/>
  <c r="BF92" i="1"/>
  <c r="BG92" i="1"/>
  <c r="BK92" i="1"/>
  <c r="BL92" i="1"/>
  <c r="BP92" i="1"/>
  <c r="BQ92" i="1"/>
  <c r="BU92" i="1"/>
  <c r="BV92" i="1"/>
  <c r="BZ92" i="1"/>
  <c r="CA92" i="1"/>
  <c r="CE92" i="1"/>
  <c r="CF92" i="1"/>
  <c r="CJ92" i="1"/>
  <c r="CK92" i="1"/>
  <c r="R93" i="1"/>
  <c r="S93" i="1"/>
  <c r="U93" i="1"/>
  <c r="W93" i="1"/>
  <c r="X93" i="1"/>
  <c r="AA93" i="1"/>
  <c r="AB93" i="1"/>
  <c r="AC93" i="1"/>
  <c r="AF93" i="1"/>
  <c r="AK93" i="1"/>
  <c r="AW93" i="1"/>
  <c r="BA93" i="1"/>
  <c r="BB93" i="1"/>
  <c r="BF93" i="1"/>
  <c r="BG93" i="1"/>
  <c r="BK93" i="1"/>
  <c r="BL93" i="1"/>
  <c r="BP93" i="1"/>
  <c r="BQ93" i="1"/>
  <c r="BU93" i="1"/>
  <c r="BV93" i="1"/>
  <c r="BZ93" i="1"/>
  <c r="CA93" i="1"/>
  <c r="CE93" i="1"/>
  <c r="CF93" i="1"/>
  <c r="CJ93" i="1"/>
  <c r="CK93" i="1"/>
  <c r="R94" i="1"/>
  <c r="S94" i="1"/>
  <c r="U94" i="1"/>
  <c r="W94" i="1"/>
  <c r="X94" i="1"/>
  <c r="AA94" i="1"/>
  <c r="AB94" i="1"/>
  <c r="AC94" i="1"/>
  <c r="AF94" i="1"/>
  <c r="AK94" i="1"/>
  <c r="AW94" i="1"/>
  <c r="BA94" i="1"/>
  <c r="BB94" i="1"/>
  <c r="BF94" i="1"/>
  <c r="BG94" i="1"/>
  <c r="BK94" i="1"/>
  <c r="BL94" i="1"/>
  <c r="BP94" i="1"/>
  <c r="BQ94" i="1"/>
  <c r="BU94" i="1"/>
  <c r="BV94" i="1"/>
  <c r="BZ94" i="1"/>
  <c r="CA94" i="1"/>
  <c r="CE94" i="1"/>
  <c r="CF94" i="1"/>
  <c r="CJ94" i="1"/>
  <c r="CK94" i="1"/>
  <c r="I95" i="1"/>
  <c r="J95" i="1"/>
  <c r="L95" i="1"/>
  <c r="M95" i="1"/>
  <c r="R95" i="1"/>
  <c r="S95" i="1"/>
  <c r="W95" i="1"/>
  <c r="X95" i="1"/>
  <c r="AA95" i="1"/>
  <c r="AB95" i="1"/>
  <c r="AC95" i="1"/>
  <c r="AF95" i="1"/>
  <c r="AK95" i="1"/>
  <c r="AV95" i="1"/>
  <c r="AW95" i="1"/>
  <c r="BA95" i="1"/>
  <c r="BB95" i="1"/>
  <c r="BF95" i="1"/>
  <c r="BG95" i="1"/>
  <c r="BK95" i="1"/>
  <c r="BL95" i="1"/>
  <c r="BP95" i="1"/>
  <c r="BQ95" i="1"/>
  <c r="BU95" i="1"/>
  <c r="BV95" i="1"/>
  <c r="BZ95" i="1"/>
  <c r="CA95" i="1"/>
  <c r="CE95" i="1"/>
  <c r="CF95" i="1"/>
  <c r="CJ95" i="1"/>
  <c r="CK95" i="1"/>
  <c r="I96" i="1"/>
  <c r="J96" i="1"/>
  <c r="L96" i="1"/>
  <c r="M96" i="1"/>
  <c r="R96" i="1"/>
  <c r="S96" i="1"/>
  <c r="W96" i="1"/>
  <c r="X96" i="1"/>
  <c r="AA96" i="1"/>
  <c r="AB96" i="1"/>
  <c r="AC96" i="1"/>
  <c r="AF96" i="1"/>
  <c r="AK96" i="1"/>
  <c r="AQ96" i="1"/>
  <c r="AR96" i="1"/>
  <c r="AV96" i="1"/>
  <c r="AW96" i="1"/>
  <c r="BA96" i="1"/>
  <c r="BB96" i="1"/>
  <c r="BF96" i="1"/>
  <c r="BG96" i="1"/>
  <c r="BK96" i="1"/>
  <c r="BL96" i="1"/>
  <c r="BP96" i="1"/>
  <c r="BQ96" i="1"/>
  <c r="BU96" i="1"/>
  <c r="BV96" i="1"/>
  <c r="BZ96" i="1"/>
  <c r="CA96" i="1"/>
  <c r="CE96" i="1"/>
  <c r="CF96" i="1"/>
  <c r="CJ96" i="1"/>
  <c r="CK96" i="1"/>
  <c r="I97" i="1"/>
  <c r="J97" i="1"/>
  <c r="L97" i="1"/>
  <c r="M97" i="1"/>
  <c r="R97" i="1"/>
  <c r="S97" i="1"/>
  <c r="W97" i="1"/>
  <c r="X97" i="1"/>
  <c r="AA97" i="1"/>
  <c r="AB97" i="1"/>
  <c r="AC97" i="1"/>
  <c r="AF97" i="1"/>
  <c r="AK97" i="1"/>
  <c r="AQ97" i="1"/>
  <c r="AR97" i="1"/>
  <c r="AV97" i="1"/>
  <c r="AW97" i="1"/>
  <c r="BA97" i="1"/>
  <c r="BB97" i="1"/>
  <c r="BF97" i="1"/>
  <c r="BG97" i="1"/>
  <c r="BK97" i="1"/>
  <c r="BL97" i="1"/>
  <c r="BP97" i="1"/>
  <c r="BQ97" i="1"/>
  <c r="BU97" i="1"/>
  <c r="BV97" i="1"/>
  <c r="BZ97" i="1"/>
  <c r="CA97" i="1"/>
  <c r="CE97" i="1"/>
  <c r="CF97" i="1"/>
  <c r="CJ97" i="1"/>
  <c r="CK97" i="1"/>
  <c r="R98" i="1"/>
  <c r="S98" i="1"/>
  <c r="U98" i="1"/>
  <c r="W98" i="1"/>
  <c r="X98" i="1"/>
  <c r="AA98" i="1"/>
  <c r="AB98" i="1"/>
  <c r="AC98" i="1"/>
  <c r="AF98" i="1"/>
  <c r="AK98" i="1"/>
  <c r="AV98" i="1"/>
  <c r="AW98" i="1"/>
  <c r="BA98" i="1"/>
  <c r="BB98" i="1"/>
  <c r="BF98" i="1"/>
  <c r="BG98" i="1"/>
  <c r="BK98" i="1"/>
  <c r="BL98" i="1"/>
  <c r="BQ98" i="1"/>
  <c r="BU98" i="1"/>
  <c r="BV98" i="1"/>
  <c r="BZ98" i="1"/>
  <c r="CA98" i="1"/>
  <c r="CE98" i="1"/>
  <c r="CF98" i="1"/>
  <c r="CJ98" i="1"/>
  <c r="CK98" i="1"/>
  <c r="R99" i="1"/>
  <c r="S99" i="1"/>
  <c r="U99" i="1"/>
  <c r="W99" i="1"/>
  <c r="X99" i="1"/>
  <c r="AA99" i="1"/>
  <c r="AB99" i="1"/>
  <c r="AC99" i="1"/>
  <c r="AF99" i="1"/>
  <c r="AK99" i="1"/>
  <c r="AV99" i="1"/>
  <c r="AW99" i="1"/>
  <c r="BB99" i="1"/>
  <c r="BF99" i="1"/>
  <c r="BG99" i="1"/>
  <c r="BK99" i="1"/>
  <c r="BL99" i="1"/>
  <c r="BP99" i="1"/>
  <c r="BQ99" i="1"/>
  <c r="BU99" i="1"/>
  <c r="BV99" i="1"/>
  <c r="BZ99" i="1"/>
  <c r="CA99" i="1"/>
  <c r="CE99" i="1"/>
  <c r="CF99" i="1"/>
  <c r="CJ99" i="1"/>
  <c r="CK99" i="1"/>
  <c r="I100" i="1"/>
  <c r="J100" i="1"/>
  <c r="L100" i="1"/>
  <c r="M100" i="1"/>
  <c r="R100" i="1"/>
  <c r="S100" i="1"/>
  <c r="W100" i="1"/>
  <c r="X100" i="1"/>
  <c r="AA100" i="1"/>
  <c r="AB100" i="1"/>
  <c r="AC100" i="1"/>
  <c r="AF100" i="1"/>
  <c r="AK100" i="1"/>
  <c r="AQ100" i="1"/>
  <c r="AR100" i="1"/>
  <c r="AV100" i="1"/>
  <c r="AW100" i="1"/>
  <c r="BA100" i="1"/>
  <c r="BB100" i="1"/>
  <c r="BF100" i="1"/>
  <c r="BG100" i="1"/>
  <c r="BK100" i="1"/>
  <c r="BL100" i="1"/>
  <c r="BQ100" i="1"/>
  <c r="BU100" i="1"/>
  <c r="BV100" i="1"/>
  <c r="BZ100" i="1"/>
  <c r="CA100" i="1"/>
  <c r="CE100" i="1"/>
  <c r="CF100" i="1"/>
  <c r="CJ100" i="1"/>
  <c r="CK100" i="1"/>
  <c r="R101" i="1"/>
  <c r="S101" i="1"/>
  <c r="U101" i="1"/>
  <c r="W101" i="1"/>
  <c r="X101" i="1"/>
  <c r="AA101" i="1"/>
  <c r="AB101" i="1"/>
  <c r="AC101" i="1"/>
  <c r="AF101" i="1"/>
  <c r="AK101" i="1"/>
  <c r="AV101" i="1"/>
  <c r="AW101" i="1"/>
  <c r="BA101" i="1"/>
  <c r="BB101" i="1"/>
  <c r="BF101" i="1"/>
  <c r="BG101" i="1"/>
  <c r="BK101" i="1"/>
  <c r="BL101" i="1"/>
  <c r="BQ101" i="1"/>
  <c r="BU101" i="1"/>
  <c r="BV101" i="1"/>
  <c r="BZ101" i="1"/>
  <c r="CA101" i="1"/>
  <c r="CE101" i="1"/>
  <c r="CF101" i="1"/>
  <c r="CJ101" i="1"/>
  <c r="CK101" i="1"/>
  <c r="R102" i="1"/>
  <c r="S102" i="1"/>
  <c r="U102" i="1"/>
  <c r="W102" i="1"/>
  <c r="X102" i="1"/>
  <c r="AA102" i="1"/>
  <c r="AB102" i="1"/>
  <c r="AC102" i="1"/>
  <c r="AF102" i="1"/>
  <c r="AK102" i="1"/>
  <c r="AQ102" i="1"/>
  <c r="AR102" i="1"/>
  <c r="AV102" i="1"/>
  <c r="AW102" i="1"/>
  <c r="BA102" i="1"/>
  <c r="BB102" i="1"/>
  <c r="BF102" i="1"/>
  <c r="BG102" i="1"/>
  <c r="BK102" i="1"/>
  <c r="BL102" i="1"/>
  <c r="BP102" i="1"/>
  <c r="BQ102" i="1"/>
  <c r="BV102" i="1"/>
  <c r="BZ102" i="1"/>
  <c r="CA102" i="1"/>
  <c r="CE102" i="1"/>
  <c r="CF102" i="1"/>
  <c r="CJ102" i="1"/>
  <c r="CK102" i="1"/>
  <c r="R103" i="1"/>
  <c r="S103" i="1"/>
  <c r="U103" i="1"/>
  <c r="W103" i="1"/>
  <c r="X103" i="1"/>
  <c r="AB103" i="1"/>
  <c r="AC103" i="1"/>
  <c r="AF103" i="1"/>
  <c r="AG103" i="1"/>
  <c r="AH103" i="1"/>
  <c r="AK103" i="1"/>
  <c r="AQ103" i="1"/>
  <c r="AR103" i="1"/>
  <c r="AV103" i="1"/>
  <c r="AW103" i="1"/>
  <c r="BA103" i="1"/>
  <c r="BB103" i="1"/>
  <c r="BF103" i="1"/>
  <c r="BG103" i="1"/>
  <c r="BK103" i="1"/>
  <c r="BL103" i="1"/>
  <c r="BQ103" i="1"/>
  <c r="BU103" i="1"/>
  <c r="BV103" i="1"/>
  <c r="BZ103" i="1"/>
  <c r="CA103" i="1"/>
  <c r="CE103" i="1"/>
  <c r="CF103" i="1"/>
  <c r="CJ103" i="1"/>
  <c r="CK103" i="1"/>
  <c r="I104" i="1"/>
  <c r="J104" i="1"/>
  <c r="L104" i="1"/>
  <c r="M104" i="1"/>
  <c r="R104" i="1"/>
  <c r="S104" i="1"/>
  <c r="W104" i="1"/>
  <c r="X104" i="1"/>
  <c r="AA104" i="1"/>
  <c r="AB104" i="1"/>
  <c r="AC104" i="1"/>
  <c r="AF104" i="1"/>
  <c r="AK104" i="1"/>
  <c r="AV104" i="1"/>
  <c r="AW104" i="1"/>
  <c r="BA104" i="1"/>
  <c r="BB104" i="1"/>
  <c r="BF104" i="1"/>
  <c r="BG104" i="1"/>
  <c r="BK104" i="1"/>
  <c r="BL104" i="1"/>
  <c r="BP104" i="1"/>
  <c r="BQ104" i="1"/>
  <c r="BU104" i="1"/>
  <c r="BV104" i="1"/>
  <c r="BZ104" i="1"/>
  <c r="CA104" i="1"/>
  <c r="CE104" i="1"/>
  <c r="CF104" i="1"/>
  <c r="CJ104" i="1"/>
  <c r="CK104" i="1"/>
  <c r="BL105" i="1"/>
  <c r="BP105" i="1"/>
  <c r="BU105" i="1"/>
  <c r="BV105" i="1"/>
  <c r="BZ105" i="1"/>
  <c r="CA105" i="1"/>
  <c r="CE105" i="1"/>
  <c r="CF105" i="1"/>
  <c r="CJ105" i="1"/>
  <c r="CK105" i="1"/>
  <c r="I106" i="1"/>
  <c r="J106" i="1"/>
  <c r="L106" i="1"/>
  <c r="M106" i="1"/>
  <c r="R106" i="1"/>
  <c r="S106" i="1"/>
  <c r="W106" i="1"/>
  <c r="X106" i="1"/>
  <c r="AA106" i="1"/>
  <c r="AB106" i="1"/>
  <c r="AC106" i="1"/>
  <c r="AF106" i="1"/>
  <c r="AK106" i="1"/>
  <c r="AQ106" i="1"/>
  <c r="AR106" i="1"/>
  <c r="AV106" i="1"/>
  <c r="AW106" i="1"/>
  <c r="BA106" i="1"/>
  <c r="BB106" i="1"/>
  <c r="BF106" i="1"/>
  <c r="BG106" i="1"/>
  <c r="BK106" i="1"/>
  <c r="BL106" i="1"/>
  <c r="BP106" i="1"/>
  <c r="BQ106" i="1"/>
  <c r="BU106" i="1"/>
  <c r="BV106" i="1"/>
  <c r="BZ106" i="1"/>
  <c r="CA106" i="1"/>
  <c r="CE106" i="1"/>
  <c r="CF106" i="1"/>
  <c r="CJ106" i="1"/>
  <c r="CK106" i="1"/>
  <c r="R107" i="1"/>
  <c r="S107" i="1"/>
  <c r="U107" i="1"/>
  <c r="W107" i="1"/>
  <c r="X107" i="1"/>
  <c r="AA107" i="1"/>
  <c r="AB107" i="1"/>
  <c r="AC107" i="1"/>
  <c r="AF107" i="1"/>
  <c r="AK107" i="1"/>
  <c r="AQ107" i="1"/>
  <c r="AR107" i="1"/>
  <c r="BA107" i="1"/>
  <c r="BB107" i="1"/>
  <c r="BF107" i="1"/>
  <c r="BG107" i="1"/>
  <c r="BK107" i="1"/>
  <c r="BL107" i="1"/>
  <c r="BP107" i="1"/>
  <c r="BQ107" i="1"/>
  <c r="BU107" i="1"/>
  <c r="BV107" i="1"/>
  <c r="BZ107" i="1"/>
  <c r="CA107" i="1"/>
  <c r="CE107" i="1"/>
  <c r="CF107" i="1"/>
  <c r="CJ107" i="1"/>
  <c r="CK107" i="1"/>
  <c r="R108" i="1"/>
  <c r="S108" i="1"/>
  <c r="U108" i="1"/>
  <c r="W108" i="1"/>
  <c r="X108" i="1"/>
  <c r="AA108" i="1"/>
  <c r="AB108" i="1"/>
  <c r="AC108" i="1"/>
  <c r="AF108" i="1"/>
  <c r="AK108" i="1"/>
  <c r="AQ108" i="1"/>
  <c r="AR108" i="1"/>
  <c r="AW108" i="1"/>
  <c r="BA108" i="1"/>
  <c r="BB108" i="1"/>
  <c r="BF108" i="1"/>
  <c r="BG108" i="1"/>
  <c r="BK108" i="1"/>
  <c r="BL108" i="1"/>
  <c r="BP108" i="1"/>
  <c r="BQ108" i="1"/>
  <c r="BU108" i="1"/>
  <c r="BV108" i="1"/>
  <c r="BZ108" i="1"/>
  <c r="CA108" i="1"/>
  <c r="CE108" i="1"/>
  <c r="CF108" i="1"/>
  <c r="CJ108" i="1"/>
  <c r="CK108" i="1"/>
  <c r="I109" i="1"/>
  <c r="J109" i="1"/>
  <c r="L109" i="1"/>
  <c r="M109" i="1"/>
  <c r="R109" i="1"/>
  <c r="S109" i="1"/>
  <c r="W109" i="1"/>
  <c r="X109" i="1"/>
  <c r="AA109" i="1"/>
  <c r="AB109" i="1"/>
  <c r="AC109" i="1"/>
  <c r="AF109" i="1"/>
  <c r="AK109" i="1"/>
  <c r="AV109" i="1"/>
  <c r="AW109" i="1"/>
  <c r="BA109" i="1"/>
  <c r="BB109" i="1"/>
  <c r="BF109" i="1"/>
  <c r="BG109" i="1"/>
  <c r="BK109" i="1"/>
  <c r="BL109" i="1"/>
  <c r="BP109" i="1"/>
  <c r="BQ109" i="1"/>
  <c r="BU109" i="1"/>
  <c r="BV109" i="1"/>
  <c r="BZ109" i="1"/>
  <c r="CA109" i="1"/>
  <c r="CE109" i="1"/>
  <c r="CF109" i="1"/>
  <c r="CJ109" i="1"/>
  <c r="CK109" i="1"/>
  <c r="R110" i="1"/>
  <c r="S110" i="1"/>
  <c r="U110" i="1"/>
  <c r="W110" i="1"/>
  <c r="X110" i="1"/>
  <c r="AA110" i="1"/>
  <c r="AB110" i="1"/>
  <c r="AC110" i="1"/>
  <c r="AF110" i="1"/>
  <c r="AK110" i="1"/>
  <c r="AV110" i="1"/>
  <c r="AW110" i="1"/>
  <c r="BA110" i="1"/>
  <c r="BB110" i="1"/>
  <c r="BG110" i="1"/>
  <c r="BK110" i="1"/>
  <c r="BL110" i="1"/>
  <c r="BP110" i="1"/>
  <c r="BQ110" i="1"/>
  <c r="BU110" i="1"/>
  <c r="BV110" i="1"/>
  <c r="BZ110" i="1"/>
  <c r="CA110" i="1"/>
  <c r="CE110" i="1"/>
  <c r="CF110" i="1"/>
  <c r="CJ110" i="1"/>
  <c r="CK110" i="1"/>
  <c r="R111" i="1"/>
  <c r="S111" i="1"/>
  <c r="U111" i="1"/>
  <c r="W111" i="1"/>
  <c r="X111" i="1"/>
  <c r="AA111" i="1"/>
  <c r="AB111" i="1"/>
  <c r="AC111" i="1"/>
  <c r="AF111" i="1"/>
  <c r="AM111" i="1"/>
  <c r="AQ111" i="1"/>
  <c r="AR111" i="1"/>
  <c r="AV111" i="1"/>
  <c r="AW111" i="1"/>
  <c r="BA111" i="1"/>
  <c r="BB111" i="1"/>
  <c r="BF111" i="1"/>
  <c r="BG111" i="1"/>
  <c r="BK111" i="1"/>
  <c r="BL111" i="1"/>
  <c r="BP111" i="1"/>
  <c r="BQ111" i="1"/>
  <c r="BU111" i="1"/>
  <c r="BV111" i="1"/>
  <c r="BZ111" i="1"/>
  <c r="CA111" i="1"/>
  <c r="CE111" i="1"/>
  <c r="CF111" i="1"/>
  <c r="CJ111" i="1"/>
  <c r="CK111" i="1"/>
  <c r="R112" i="1"/>
  <c r="S112" i="1"/>
  <c r="U112" i="1"/>
  <c r="W112" i="1"/>
  <c r="X112" i="1"/>
  <c r="AA112" i="1"/>
  <c r="AB112" i="1"/>
  <c r="AC112" i="1"/>
  <c r="AF112" i="1"/>
  <c r="AK112" i="1"/>
  <c r="AR112" i="1"/>
  <c r="AV112" i="1"/>
  <c r="AW112" i="1"/>
  <c r="BA112" i="1"/>
  <c r="BB112" i="1"/>
  <c r="BF112" i="1"/>
  <c r="BG112" i="1"/>
  <c r="BK112" i="1"/>
  <c r="BL112" i="1"/>
  <c r="BP112" i="1"/>
  <c r="BQ112" i="1"/>
  <c r="BU112" i="1"/>
  <c r="BV112" i="1"/>
  <c r="BZ112" i="1"/>
  <c r="CA112" i="1"/>
  <c r="CE112" i="1"/>
  <c r="CF112" i="1"/>
  <c r="CJ112" i="1"/>
  <c r="CK112" i="1"/>
  <c r="R113" i="1"/>
  <c r="S113" i="1"/>
  <c r="U113" i="1"/>
  <c r="W113" i="1"/>
  <c r="X113" i="1"/>
  <c r="AA113" i="1"/>
  <c r="AB113" i="1"/>
  <c r="AC113" i="1"/>
  <c r="AF113" i="1"/>
  <c r="AK113" i="1"/>
  <c r="AW113" i="1"/>
  <c r="BA113" i="1"/>
  <c r="BB113" i="1"/>
  <c r="BF113" i="1"/>
  <c r="BG113" i="1"/>
  <c r="BK113" i="1"/>
  <c r="BL113" i="1"/>
  <c r="BP113" i="1"/>
  <c r="BQ113" i="1"/>
  <c r="BU113" i="1"/>
  <c r="BV113" i="1"/>
  <c r="BZ113" i="1"/>
  <c r="CA113" i="1"/>
  <c r="CE113" i="1"/>
  <c r="CF113" i="1"/>
  <c r="CJ113" i="1"/>
  <c r="CK113" i="1"/>
  <c r="R114" i="1"/>
  <c r="S114" i="1"/>
  <c r="U114" i="1"/>
  <c r="W114" i="1"/>
  <c r="X114" i="1"/>
  <c r="AA114" i="1"/>
  <c r="AB114" i="1"/>
  <c r="AC114" i="1"/>
  <c r="AF114" i="1"/>
  <c r="AK114" i="1"/>
  <c r="AV114" i="1"/>
  <c r="AW114" i="1"/>
  <c r="BA114" i="1"/>
  <c r="BB114" i="1"/>
  <c r="BF114" i="1"/>
  <c r="BG114" i="1"/>
  <c r="BK114" i="1"/>
  <c r="BL114" i="1"/>
  <c r="BP114" i="1"/>
  <c r="BQ114" i="1"/>
  <c r="BU114" i="1"/>
  <c r="BV114" i="1"/>
  <c r="BZ114" i="1"/>
  <c r="CA114" i="1"/>
  <c r="CE114" i="1"/>
  <c r="CF114" i="1"/>
  <c r="CJ114" i="1"/>
  <c r="CK114" i="1"/>
  <c r="R115" i="1"/>
  <c r="S115" i="1"/>
  <c r="U115" i="1"/>
  <c r="W115" i="1"/>
  <c r="X115" i="1"/>
  <c r="AA115" i="1"/>
  <c r="AB115" i="1"/>
  <c r="AC115" i="1"/>
  <c r="AF115" i="1"/>
  <c r="AK115" i="1"/>
  <c r="AW115" i="1"/>
  <c r="BA115" i="1"/>
  <c r="BB115" i="1"/>
  <c r="BF115" i="1"/>
  <c r="BG115" i="1"/>
  <c r="BK115" i="1"/>
  <c r="BL115" i="1"/>
  <c r="BP115" i="1"/>
  <c r="BQ115" i="1"/>
  <c r="BU115" i="1"/>
  <c r="BV115" i="1"/>
  <c r="BZ115" i="1"/>
  <c r="CA115" i="1"/>
  <c r="CE115" i="1"/>
  <c r="CF115" i="1"/>
  <c r="CJ115" i="1"/>
  <c r="CK115" i="1"/>
  <c r="I116" i="1"/>
  <c r="J116" i="1"/>
  <c r="L116" i="1"/>
  <c r="M116" i="1"/>
  <c r="R116" i="1"/>
  <c r="S116" i="1"/>
  <c r="W116" i="1"/>
  <c r="X116" i="1"/>
  <c r="AA116" i="1"/>
  <c r="AB116" i="1"/>
  <c r="AC116" i="1"/>
  <c r="AF116" i="1"/>
  <c r="AK116" i="1"/>
  <c r="AW116" i="1"/>
  <c r="BA116" i="1"/>
  <c r="BB116" i="1"/>
  <c r="BF116" i="1"/>
  <c r="BG116" i="1"/>
  <c r="BK116" i="1"/>
  <c r="BL116" i="1"/>
  <c r="BP116" i="1"/>
  <c r="BQ116" i="1"/>
  <c r="BU116" i="1"/>
  <c r="BV116" i="1"/>
  <c r="BZ116" i="1"/>
  <c r="CA116" i="1"/>
  <c r="CE116" i="1"/>
  <c r="CF116" i="1"/>
  <c r="CJ116" i="1"/>
  <c r="CK116" i="1"/>
  <c r="R117" i="1"/>
  <c r="S117" i="1"/>
  <c r="U117" i="1"/>
  <c r="W117" i="1"/>
  <c r="X117" i="1"/>
  <c r="AA117" i="1"/>
  <c r="AB117" i="1"/>
  <c r="AC117" i="1"/>
  <c r="AF117" i="1"/>
  <c r="AK117" i="1"/>
  <c r="AV117" i="1"/>
  <c r="AW117" i="1"/>
  <c r="BA117" i="1"/>
  <c r="BB117" i="1"/>
  <c r="BF117" i="1"/>
  <c r="BG117" i="1"/>
  <c r="BK117" i="1"/>
  <c r="BL117" i="1"/>
  <c r="BP117" i="1"/>
  <c r="BQ117" i="1"/>
  <c r="BU117" i="1"/>
  <c r="BV117" i="1"/>
  <c r="BZ117" i="1"/>
  <c r="CA117" i="1"/>
  <c r="CE117" i="1"/>
  <c r="CF117" i="1"/>
  <c r="CK117" i="1"/>
  <c r="I118" i="1"/>
  <c r="J118" i="1"/>
  <c r="L118" i="1"/>
  <c r="M118" i="1"/>
  <c r="R118" i="1"/>
  <c r="S118" i="1"/>
  <c r="W118" i="1"/>
  <c r="X118" i="1"/>
  <c r="AA118" i="1"/>
  <c r="AB118" i="1"/>
  <c r="AC118" i="1"/>
  <c r="AF118" i="1"/>
  <c r="AK118" i="1"/>
  <c r="AV118" i="1"/>
  <c r="AW118" i="1"/>
  <c r="BA118" i="1"/>
  <c r="BB118" i="1"/>
  <c r="BF118" i="1"/>
  <c r="BG118" i="1"/>
  <c r="BK118" i="1"/>
  <c r="BL118" i="1"/>
  <c r="BP118" i="1"/>
  <c r="BQ118" i="1"/>
  <c r="BU118" i="1"/>
  <c r="BV118" i="1"/>
  <c r="BZ118" i="1"/>
  <c r="CA118" i="1"/>
  <c r="CE118" i="1"/>
  <c r="CF118" i="1"/>
  <c r="CJ118" i="1"/>
  <c r="CK118" i="1"/>
  <c r="I119" i="1"/>
  <c r="J119" i="1"/>
  <c r="L119" i="1"/>
  <c r="M119" i="1"/>
  <c r="R119" i="1"/>
  <c r="S119" i="1"/>
  <c r="W119" i="1"/>
  <c r="X119" i="1"/>
  <c r="AA119" i="1"/>
  <c r="AB119" i="1"/>
  <c r="AC119" i="1"/>
  <c r="AF119" i="1"/>
  <c r="AK119" i="1"/>
  <c r="AV119" i="1"/>
  <c r="AW119" i="1"/>
  <c r="BA119" i="1"/>
  <c r="BB119" i="1"/>
  <c r="BF119" i="1"/>
  <c r="BG119" i="1"/>
  <c r="BK119" i="1"/>
  <c r="BL119" i="1"/>
  <c r="BP119" i="1"/>
  <c r="BQ119" i="1"/>
  <c r="BU119" i="1"/>
  <c r="BV119" i="1"/>
  <c r="BZ119" i="1"/>
  <c r="CA119" i="1"/>
  <c r="CE119" i="1"/>
  <c r="CF119" i="1"/>
  <c r="CJ119" i="1"/>
  <c r="CK119" i="1"/>
  <c r="R120" i="1"/>
  <c r="S120" i="1"/>
  <c r="U120" i="1"/>
  <c r="W120" i="1"/>
  <c r="X120" i="1"/>
  <c r="AA120" i="1"/>
  <c r="AB120" i="1"/>
  <c r="AC120" i="1"/>
  <c r="AF120" i="1"/>
  <c r="AK120" i="1"/>
  <c r="AV120" i="1"/>
  <c r="AW120" i="1"/>
  <c r="BA120" i="1"/>
  <c r="BB120" i="1"/>
  <c r="BF120" i="1"/>
  <c r="BG120" i="1"/>
  <c r="BK120" i="1"/>
  <c r="BL120" i="1"/>
  <c r="BP120" i="1"/>
  <c r="BQ120" i="1"/>
  <c r="BU120" i="1"/>
  <c r="BV120" i="1"/>
  <c r="BZ120" i="1"/>
  <c r="CA120" i="1"/>
  <c r="CE120" i="1"/>
  <c r="CF120" i="1"/>
  <c r="CJ120" i="1"/>
  <c r="CK120" i="1"/>
  <c r="R121" i="1"/>
  <c r="S121" i="1"/>
  <c r="U121" i="1"/>
  <c r="W121" i="1"/>
  <c r="X121" i="1"/>
  <c r="AA121" i="1"/>
  <c r="AB121" i="1"/>
  <c r="AC121" i="1"/>
  <c r="AF121" i="1"/>
  <c r="AK121" i="1"/>
  <c r="AV121" i="1"/>
  <c r="AW121" i="1"/>
  <c r="BB121" i="1"/>
  <c r="BF121" i="1"/>
  <c r="BG121" i="1"/>
  <c r="BK121" i="1"/>
  <c r="BL121" i="1"/>
  <c r="BP121" i="1"/>
  <c r="BQ121" i="1"/>
  <c r="BU121" i="1"/>
  <c r="BV121" i="1"/>
  <c r="BZ121" i="1"/>
  <c r="CA121" i="1"/>
  <c r="CE121" i="1"/>
  <c r="CF121" i="1"/>
  <c r="CJ121" i="1"/>
  <c r="CK121" i="1"/>
  <c r="R122" i="1"/>
  <c r="S122" i="1"/>
  <c r="U122" i="1"/>
  <c r="W122" i="1"/>
  <c r="X122" i="1"/>
  <c r="AB122" i="1"/>
  <c r="AC122" i="1"/>
  <c r="AF122" i="1"/>
  <c r="AG122" i="1"/>
  <c r="AH122" i="1"/>
  <c r="AK122" i="1"/>
  <c r="AQ122" i="1"/>
  <c r="AR122" i="1"/>
  <c r="BA122" i="1"/>
  <c r="BB122" i="1"/>
  <c r="BF122" i="1"/>
  <c r="BG122" i="1"/>
  <c r="BK122" i="1"/>
  <c r="BL122" i="1"/>
  <c r="BP122" i="1"/>
  <c r="BQ122" i="1"/>
  <c r="BU122" i="1"/>
  <c r="BV122" i="1"/>
  <c r="BZ122" i="1"/>
  <c r="CA122" i="1"/>
  <c r="CE122" i="1"/>
  <c r="CF122" i="1"/>
  <c r="CJ122" i="1"/>
  <c r="CK122" i="1"/>
  <c r="R123" i="1"/>
  <c r="S123" i="1"/>
  <c r="U123" i="1"/>
  <c r="W123" i="1"/>
  <c r="X123" i="1"/>
  <c r="AA123" i="1"/>
  <c r="AB123" i="1"/>
  <c r="AC123" i="1"/>
  <c r="AF123" i="1"/>
  <c r="AK123" i="1"/>
  <c r="AQ123" i="1"/>
  <c r="AR123" i="1"/>
  <c r="AV123" i="1"/>
  <c r="AW123" i="1"/>
  <c r="BB123" i="1"/>
  <c r="BF123" i="1"/>
  <c r="BG123" i="1"/>
  <c r="BK123" i="1"/>
  <c r="BL123" i="1"/>
  <c r="BP123" i="1"/>
  <c r="BQ123" i="1"/>
  <c r="BU123" i="1"/>
  <c r="BV123" i="1"/>
  <c r="BZ123" i="1"/>
  <c r="CA123" i="1"/>
  <c r="CE123" i="1"/>
  <c r="CF123" i="1"/>
  <c r="CJ123" i="1"/>
  <c r="CK123" i="1"/>
  <c r="R124" i="1"/>
  <c r="S124" i="1"/>
  <c r="U124" i="1"/>
  <c r="W124" i="1"/>
  <c r="X124" i="1"/>
  <c r="AA124" i="1"/>
  <c r="AB124" i="1"/>
  <c r="AC124" i="1"/>
  <c r="AF124" i="1"/>
  <c r="AK124" i="1"/>
  <c r="AQ124" i="1"/>
  <c r="AR124" i="1"/>
  <c r="AV124" i="1"/>
  <c r="AW124" i="1"/>
  <c r="BA124" i="1"/>
  <c r="BB124" i="1"/>
  <c r="BF124" i="1"/>
  <c r="BG124" i="1"/>
  <c r="BL124" i="1"/>
  <c r="BP124" i="1"/>
  <c r="BQ124" i="1"/>
  <c r="BU124" i="1"/>
  <c r="BV124" i="1"/>
  <c r="BZ124" i="1"/>
  <c r="CA124" i="1"/>
  <c r="CE124" i="1"/>
  <c r="CF124" i="1"/>
  <c r="CJ124" i="1"/>
  <c r="CK124" i="1"/>
  <c r="R125" i="1"/>
  <c r="S125" i="1"/>
  <c r="U125" i="1"/>
  <c r="W125" i="1"/>
  <c r="X125" i="1"/>
  <c r="AB125" i="1"/>
  <c r="AC125" i="1"/>
  <c r="AF125" i="1"/>
  <c r="AG125" i="1"/>
  <c r="AH125" i="1"/>
  <c r="AK125" i="1"/>
  <c r="AQ125" i="1"/>
  <c r="AR125" i="1"/>
  <c r="AV125" i="1"/>
  <c r="AW125" i="1"/>
  <c r="BA125" i="1"/>
  <c r="BB125" i="1"/>
  <c r="BG125" i="1"/>
  <c r="BK125" i="1"/>
  <c r="BL125" i="1"/>
  <c r="BP125" i="1"/>
  <c r="BQ125" i="1"/>
  <c r="BU125" i="1"/>
  <c r="BV125" i="1"/>
  <c r="BZ125" i="1"/>
  <c r="CA125" i="1"/>
  <c r="CE125" i="1"/>
  <c r="CF125" i="1"/>
  <c r="CJ125" i="1"/>
  <c r="CK125" i="1"/>
  <c r="I126" i="1"/>
  <c r="J126" i="1"/>
  <c r="L126" i="1"/>
  <c r="M126" i="1"/>
  <c r="R126" i="1"/>
  <c r="S126" i="1"/>
  <c r="W126" i="1"/>
  <c r="X126" i="1"/>
  <c r="AA126" i="1"/>
  <c r="AB126" i="1"/>
  <c r="AC126" i="1"/>
  <c r="AF126" i="1"/>
  <c r="AK126" i="1"/>
  <c r="AQ126" i="1"/>
  <c r="AR126" i="1"/>
  <c r="AV126" i="1"/>
  <c r="AW126" i="1"/>
  <c r="BA126" i="1"/>
  <c r="BB126" i="1"/>
  <c r="BF126" i="1"/>
  <c r="BG126" i="1"/>
  <c r="BK126" i="1"/>
  <c r="BL126" i="1"/>
  <c r="BP126" i="1"/>
  <c r="BQ126" i="1"/>
  <c r="BU126" i="1"/>
  <c r="BV126" i="1"/>
  <c r="BZ126" i="1"/>
  <c r="CA126" i="1"/>
  <c r="CE126" i="1"/>
  <c r="CF126" i="1"/>
  <c r="CJ126" i="1"/>
  <c r="CK126" i="1"/>
  <c r="R127" i="1"/>
  <c r="S127" i="1"/>
  <c r="U127" i="1"/>
  <c r="W127" i="1"/>
  <c r="X127" i="1"/>
  <c r="AA127" i="1"/>
  <c r="AB127" i="1"/>
  <c r="AC127" i="1"/>
  <c r="AF127" i="1"/>
  <c r="AK127" i="1"/>
  <c r="AR127" i="1"/>
  <c r="AV127" i="1"/>
  <c r="AW127" i="1"/>
  <c r="BA127" i="1"/>
  <c r="BB127" i="1"/>
  <c r="BF127" i="1"/>
  <c r="BG127" i="1"/>
  <c r="BK127" i="1"/>
  <c r="BL127" i="1"/>
  <c r="BP127" i="1"/>
  <c r="BQ127" i="1"/>
  <c r="BU127" i="1"/>
  <c r="BV127" i="1"/>
  <c r="BZ127" i="1"/>
  <c r="CA127" i="1"/>
  <c r="CE127" i="1"/>
  <c r="CF127" i="1"/>
  <c r="CJ127" i="1"/>
  <c r="CK127" i="1"/>
  <c r="I128" i="1"/>
  <c r="J128" i="1"/>
  <c r="L128" i="1"/>
  <c r="M128" i="1"/>
  <c r="R128" i="1"/>
  <c r="S128" i="1"/>
  <c r="W128" i="1"/>
  <c r="X128" i="1"/>
  <c r="AA128" i="1"/>
  <c r="AB128" i="1"/>
  <c r="AC128" i="1"/>
  <c r="AF128" i="1"/>
  <c r="AK128" i="1"/>
  <c r="AQ128" i="1"/>
  <c r="AR128" i="1"/>
  <c r="AV128" i="1"/>
  <c r="AW128" i="1"/>
  <c r="BA128" i="1"/>
  <c r="BB128" i="1"/>
  <c r="BF128" i="1"/>
  <c r="BG128" i="1"/>
  <c r="BK128" i="1"/>
  <c r="BL128" i="1"/>
  <c r="BP128" i="1"/>
  <c r="BQ128" i="1"/>
  <c r="BU128" i="1"/>
  <c r="BV128" i="1"/>
  <c r="BZ128" i="1"/>
  <c r="CA128" i="1"/>
  <c r="CE128" i="1"/>
  <c r="CF128" i="1"/>
  <c r="CJ128" i="1"/>
  <c r="CK128" i="1"/>
  <c r="R129" i="1"/>
  <c r="S129" i="1"/>
  <c r="U129" i="1"/>
  <c r="W129" i="1"/>
  <c r="X129" i="1"/>
  <c r="AA129" i="1"/>
  <c r="AB129" i="1"/>
  <c r="AC129" i="1"/>
  <c r="AF129" i="1"/>
  <c r="AK129" i="1"/>
  <c r="AQ129" i="1"/>
  <c r="AR129" i="1"/>
  <c r="AV129" i="1"/>
  <c r="AW129" i="1"/>
  <c r="BA129" i="1"/>
  <c r="BB129" i="1"/>
  <c r="BF129" i="1"/>
  <c r="BG129" i="1"/>
  <c r="BK129" i="1"/>
  <c r="BL129" i="1"/>
  <c r="BQ129" i="1"/>
  <c r="BU129" i="1"/>
  <c r="BV129" i="1"/>
  <c r="BZ129" i="1"/>
  <c r="CA129" i="1"/>
  <c r="CE129" i="1"/>
  <c r="CF129" i="1"/>
  <c r="CJ129" i="1"/>
  <c r="CK129" i="1"/>
  <c r="R130" i="1"/>
  <c r="S130" i="1"/>
  <c r="U130" i="1"/>
  <c r="W130" i="1"/>
  <c r="X130" i="1"/>
  <c r="AB130" i="1"/>
  <c r="AC130" i="1"/>
  <c r="AF130" i="1"/>
  <c r="AG130" i="1"/>
  <c r="AH130" i="1"/>
  <c r="AK130" i="1"/>
  <c r="AQ130" i="1"/>
  <c r="AR130" i="1"/>
  <c r="AV130" i="1"/>
  <c r="AW130" i="1"/>
  <c r="BA130" i="1"/>
  <c r="BB130" i="1"/>
  <c r="BF130" i="1"/>
  <c r="BG130" i="1"/>
  <c r="BK130" i="1"/>
  <c r="BL130" i="1"/>
  <c r="BQ130" i="1"/>
  <c r="BU130" i="1"/>
  <c r="BV130" i="1"/>
  <c r="BZ130" i="1"/>
  <c r="CA130" i="1"/>
  <c r="CE130" i="1"/>
  <c r="CF130" i="1"/>
  <c r="CJ130" i="1"/>
  <c r="CK130" i="1"/>
  <c r="R131" i="1"/>
  <c r="S131" i="1"/>
  <c r="U131" i="1"/>
  <c r="W131" i="1"/>
  <c r="X131" i="1"/>
  <c r="AB131" i="1"/>
  <c r="AC131" i="1"/>
  <c r="AF131" i="1"/>
  <c r="AG131" i="1"/>
  <c r="AH131" i="1"/>
  <c r="AK131" i="1"/>
  <c r="AQ131" i="1"/>
  <c r="AR131" i="1"/>
  <c r="AV131" i="1"/>
  <c r="AW131" i="1"/>
  <c r="BA131" i="1"/>
  <c r="BB131" i="1"/>
  <c r="BG131" i="1"/>
  <c r="BK131" i="1"/>
  <c r="BL131" i="1"/>
  <c r="BP131" i="1"/>
  <c r="BQ131" i="1"/>
  <c r="BU131" i="1"/>
  <c r="BV131" i="1"/>
  <c r="BZ131" i="1"/>
  <c r="CA131" i="1"/>
  <c r="CE131" i="1"/>
  <c r="CF131" i="1"/>
  <c r="CJ131" i="1"/>
  <c r="CK131" i="1"/>
  <c r="R132" i="1"/>
  <c r="S132" i="1"/>
  <c r="U132" i="1"/>
  <c r="W132" i="1"/>
  <c r="X132" i="1"/>
  <c r="AA132" i="1"/>
  <c r="AB132" i="1"/>
  <c r="AC132" i="1"/>
  <c r="AF132" i="1"/>
  <c r="AK132" i="1"/>
  <c r="AV132" i="1"/>
  <c r="AW132" i="1"/>
  <c r="BA132" i="1"/>
  <c r="BB132" i="1"/>
  <c r="BF132" i="1"/>
  <c r="BG132" i="1"/>
  <c r="BK132" i="1"/>
  <c r="BL132" i="1"/>
  <c r="BP132" i="1"/>
  <c r="BQ132" i="1"/>
  <c r="BU132" i="1"/>
  <c r="BV132" i="1"/>
  <c r="BZ132" i="1"/>
  <c r="CA132" i="1"/>
  <c r="CE132" i="1"/>
  <c r="CF132" i="1"/>
  <c r="CJ132" i="1"/>
  <c r="CK132" i="1"/>
  <c r="R133" i="1"/>
  <c r="S133" i="1"/>
  <c r="U133" i="1"/>
  <c r="W133" i="1"/>
  <c r="X133" i="1"/>
  <c r="AA133" i="1"/>
  <c r="AB133" i="1"/>
  <c r="AC133" i="1"/>
  <c r="AF133" i="1"/>
  <c r="AK133" i="1"/>
  <c r="AW133" i="1"/>
  <c r="BA133" i="1"/>
  <c r="BB133" i="1"/>
  <c r="BF133" i="1"/>
  <c r="BG133" i="1"/>
  <c r="BK133" i="1"/>
  <c r="BL133" i="1"/>
  <c r="BP133" i="1"/>
  <c r="BQ133" i="1"/>
  <c r="BU133" i="1"/>
  <c r="BV133" i="1"/>
  <c r="BZ133" i="1"/>
  <c r="CA133" i="1"/>
  <c r="CE133" i="1"/>
  <c r="CF133" i="1"/>
  <c r="CJ133" i="1"/>
  <c r="CK133" i="1"/>
  <c r="I134" i="1"/>
  <c r="J134" i="1"/>
  <c r="L134" i="1"/>
  <c r="M134" i="1"/>
  <c r="R134" i="1"/>
  <c r="S134" i="1"/>
  <c r="W134" i="1"/>
  <c r="X134" i="1"/>
  <c r="AA134" i="1"/>
  <c r="AB134" i="1"/>
  <c r="AC134" i="1"/>
  <c r="AF134" i="1"/>
  <c r="AK134" i="1"/>
  <c r="AQ134" i="1"/>
  <c r="AR134" i="1"/>
  <c r="AV134" i="1"/>
  <c r="AW134" i="1"/>
  <c r="BA134" i="1"/>
  <c r="BB134" i="1"/>
  <c r="BF134" i="1"/>
  <c r="BG134" i="1"/>
  <c r="BK134" i="1"/>
  <c r="BL134" i="1"/>
  <c r="BP134" i="1"/>
  <c r="BQ134" i="1"/>
  <c r="BU134" i="1"/>
  <c r="BV134" i="1"/>
  <c r="BZ134" i="1"/>
  <c r="CA134" i="1"/>
  <c r="CE134" i="1"/>
  <c r="CF134" i="1"/>
  <c r="CJ134" i="1"/>
  <c r="CK134" i="1"/>
  <c r="I135" i="1"/>
  <c r="J135" i="1"/>
  <c r="L135" i="1"/>
  <c r="M135" i="1"/>
  <c r="R135" i="1"/>
  <c r="S135" i="1"/>
  <c r="W135" i="1"/>
  <c r="X135" i="1"/>
  <c r="AA135" i="1"/>
  <c r="AB135" i="1"/>
  <c r="AC135" i="1"/>
  <c r="AF135" i="1"/>
  <c r="AK135" i="1"/>
  <c r="AQ135" i="1"/>
  <c r="AR135" i="1"/>
  <c r="AV135" i="1"/>
  <c r="AW135" i="1"/>
  <c r="BA135" i="1"/>
  <c r="BB135" i="1"/>
  <c r="BF135" i="1"/>
  <c r="BG135" i="1"/>
  <c r="BK135" i="1"/>
  <c r="BL135" i="1"/>
  <c r="BP135" i="1"/>
  <c r="BQ135" i="1"/>
  <c r="BU135" i="1"/>
  <c r="BV135" i="1"/>
  <c r="BZ135" i="1"/>
  <c r="CA135" i="1"/>
  <c r="CE135" i="1"/>
  <c r="CF135" i="1"/>
  <c r="CK135" i="1"/>
  <c r="I136" i="1"/>
  <c r="J136" i="1"/>
  <c r="L136" i="1"/>
  <c r="M136" i="1"/>
  <c r="R136" i="1"/>
  <c r="S136" i="1"/>
  <c r="W136" i="1"/>
  <c r="X136" i="1"/>
  <c r="AA136" i="1"/>
  <c r="AB136" i="1"/>
  <c r="AC136" i="1"/>
  <c r="AF136" i="1"/>
  <c r="AK136" i="1"/>
  <c r="AV136" i="1"/>
  <c r="AW136" i="1"/>
  <c r="BA136" i="1"/>
  <c r="BB136" i="1"/>
  <c r="BF136" i="1"/>
  <c r="BG136" i="1"/>
  <c r="BK136" i="1"/>
  <c r="BL136" i="1"/>
  <c r="BP136" i="1"/>
  <c r="BQ136" i="1"/>
  <c r="BU136" i="1"/>
  <c r="BV136" i="1"/>
  <c r="BZ136" i="1"/>
  <c r="CA136" i="1"/>
  <c r="CE136" i="1"/>
  <c r="CF136" i="1"/>
  <c r="CJ136" i="1"/>
  <c r="CK136" i="1"/>
  <c r="R137" i="1"/>
  <c r="S137" i="1"/>
  <c r="U137" i="1"/>
  <c r="W137" i="1"/>
  <c r="X137" i="1"/>
  <c r="AA137" i="1"/>
  <c r="AB137" i="1"/>
  <c r="AC137" i="1"/>
  <c r="AF137" i="1"/>
  <c r="AK137" i="1"/>
  <c r="AV137" i="1"/>
  <c r="AW137" i="1"/>
  <c r="BA137" i="1"/>
  <c r="BB137" i="1"/>
  <c r="BF137" i="1"/>
  <c r="BG137" i="1"/>
  <c r="BK137" i="1"/>
  <c r="BL137" i="1"/>
  <c r="BP137" i="1"/>
  <c r="BQ137" i="1"/>
  <c r="BU137" i="1"/>
  <c r="BV137" i="1"/>
  <c r="BZ137" i="1"/>
  <c r="CA137" i="1"/>
  <c r="CE137" i="1"/>
  <c r="CF137" i="1"/>
  <c r="CJ137" i="1"/>
  <c r="CK137" i="1"/>
  <c r="R138" i="1"/>
  <c r="S138" i="1"/>
  <c r="U138" i="1"/>
  <c r="W138" i="1"/>
  <c r="X138" i="1"/>
  <c r="AA138" i="1"/>
  <c r="AB138" i="1"/>
  <c r="AC138" i="1"/>
  <c r="AF138" i="1"/>
  <c r="AK138" i="1"/>
  <c r="AV138" i="1"/>
  <c r="AW138" i="1"/>
  <c r="BA138" i="1"/>
  <c r="BB138" i="1"/>
  <c r="BF138" i="1"/>
  <c r="BG138" i="1"/>
  <c r="BK138" i="1"/>
  <c r="BL138" i="1"/>
  <c r="BQ138" i="1"/>
  <c r="BU138" i="1"/>
  <c r="BV138" i="1"/>
  <c r="BZ138" i="1"/>
  <c r="CA138" i="1"/>
  <c r="CE138" i="1"/>
  <c r="CF138" i="1"/>
  <c r="CK138" i="1"/>
  <c r="I139" i="1"/>
  <c r="J139" i="1"/>
  <c r="L139" i="1"/>
  <c r="M139" i="1"/>
  <c r="R139" i="1"/>
  <c r="S139" i="1"/>
  <c r="W139" i="1"/>
  <c r="X139" i="1"/>
  <c r="AA139" i="1"/>
  <c r="AB139" i="1"/>
  <c r="AC139" i="1"/>
  <c r="AF139" i="1"/>
  <c r="AK139" i="1"/>
  <c r="AV139" i="1"/>
  <c r="AW139" i="1"/>
  <c r="BA139" i="1"/>
  <c r="BB139" i="1"/>
  <c r="BF139" i="1"/>
  <c r="BG139" i="1"/>
  <c r="BK139" i="1"/>
  <c r="BL139" i="1"/>
  <c r="BP139" i="1"/>
  <c r="BQ139" i="1"/>
  <c r="BU139" i="1"/>
  <c r="BV139" i="1"/>
  <c r="BZ139" i="1"/>
  <c r="CA139" i="1"/>
  <c r="CE139" i="1"/>
  <c r="CF139" i="1"/>
  <c r="CJ139" i="1"/>
  <c r="CK139" i="1"/>
  <c r="AL140" i="1"/>
  <c r="AM140" i="1"/>
  <c r="AO140" i="1"/>
  <c r="AR140" i="1"/>
  <c r="AV140" i="1"/>
  <c r="AW140" i="1"/>
  <c r="BA140" i="1"/>
  <c r="BB140" i="1"/>
  <c r="BF140" i="1"/>
  <c r="BG140" i="1"/>
  <c r="BK140" i="1"/>
  <c r="BL140" i="1"/>
  <c r="BP140" i="1"/>
  <c r="BQ140" i="1"/>
  <c r="BU140" i="1"/>
  <c r="BV140" i="1"/>
  <c r="BZ140" i="1"/>
  <c r="CA140" i="1"/>
  <c r="CE140" i="1"/>
  <c r="CF140" i="1"/>
  <c r="CJ140" i="1"/>
  <c r="CK140" i="1"/>
  <c r="I141" i="1"/>
  <c r="J141" i="1"/>
  <c r="L141" i="1"/>
  <c r="M141" i="1"/>
  <c r="R141" i="1"/>
  <c r="S141" i="1"/>
  <c r="W141" i="1"/>
  <c r="X141" i="1"/>
  <c r="AA141" i="1"/>
  <c r="AB141" i="1"/>
  <c r="AC141" i="1"/>
  <c r="AF141" i="1"/>
  <c r="AK141" i="1"/>
  <c r="AQ141" i="1"/>
  <c r="AR141" i="1"/>
  <c r="AV141" i="1"/>
  <c r="AW141" i="1"/>
  <c r="BA141" i="1"/>
  <c r="BB141" i="1"/>
  <c r="BF141" i="1"/>
  <c r="BG141" i="1"/>
  <c r="BK141" i="1"/>
  <c r="BL141" i="1"/>
  <c r="BP141" i="1"/>
  <c r="BQ141" i="1"/>
  <c r="BU141" i="1"/>
  <c r="BV141" i="1"/>
  <c r="BZ141" i="1"/>
  <c r="CA141" i="1"/>
  <c r="CE141" i="1"/>
  <c r="CF141" i="1"/>
  <c r="CJ141" i="1"/>
  <c r="CK141" i="1"/>
  <c r="R142" i="1"/>
  <c r="S142" i="1"/>
  <c r="W142" i="1"/>
  <c r="X142" i="1"/>
  <c r="AA142" i="1"/>
  <c r="AB142" i="1"/>
  <c r="AC142" i="1"/>
  <c r="AF142" i="1"/>
  <c r="AK142" i="1"/>
  <c r="AQ142" i="1"/>
  <c r="AR142" i="1"/>
  <c r="AV142" i="1"/>
  <c r="AW142" i="1"/>
  <c r="BA142" i="1"/>
  <c r="BB142" i="1"/>
  <c r="BG142" i="1"/>
  <c r="BK142" i="1"/>
  <c r="BL142" i="1"/>
  <c r="BP142" i="1"/>
  <c r="BQ142" i="1"/>
  <c r="BU142" i="1"/>
  <c r="BV142" i="1"/>
  <c r="BZ142" i="1"/>
  <c r="CA142" i="1"/>
  <c r="CE142" i="1"/>
  <c r="CF142" i="1"/>
  <c r="CJ142" i="1"/>
  <c r="CK142" i="1"/>
  <c r="R143" i="1"/>
  <c r="S143" i="1"/>
  <c r="U143" i="1"/>
  <c r="W143" i="1"/>
  <c r="X143" i="1"/>
  <c r="AA143" i="1"/>
  <c r="AB143" i="1"/>
  <c r="AC143" i="1"/>
  <c r="AF143" i="1"/>
  <c r="AK143" i="1"/>
  <c r="AV143" i="1"/>
  <c r="AW143" i="1"/>
  <c r="BA143" i="1"/>
  <c r="BB143" i="1"/>
  <c r="BF143" i="1"/>
  <c r="BG143" i="1"/>
  <c r="BK143" i="1"/>
  <c r="BL143" i="1"/>
  <c r="BP143" i="1"/>
  <c r="BQ143" i="1"/>
  <c r="BU143" i="1"/>
  <c r="BV143" i="1"/>
  <c r="CA143" i="1"/>
  <c r="CE143" i="1"/>
  <c r="CF143" i="1"/>
  <c r="CJ143" i="1"/>
  <c r="CK143" i="1"/>
  <c r="I144" i="1"/>
  <c r="J144" i="1"/>
  <c r="L144" i="1"/>
  <c r="M144" i="1"/>
  <c r="R144" i="1"/>
  <c r="S144" i="1"/>
  <c r="W144" i="1"/>
  <c r="X144" i="1"/>
  <c r="AA144" i="1"/>
  <c r="AB144" i="1"/>
  <c r="AC144" i="1"/>
  <c r="AF144" i="1"/>
  <c r="AK144" i="1"/>
  <c r="AQ144" i="1"/>
  <c r="AR144" i="1"/>
  <c r="AW144" i="1"/>
  <c r="BA144" i="1"/>
  <c r="BB144" i="1"/>
  <c r="BF144" i="1"/>
  <c r="BG144" i="1"/>
  <c r="BK144" i="1"/>
  <c r="BL144" i="1"/>
  <c r="BP144" i="1"/>
  <c r="BQ144" i="1"/>
  <c r="BU144" i="1"/>
  <c r="BV144" i="1"/>
  <c r="BZ144" i="1"/>
  <c r="CA144" i="1"/>
  <c r="CE144" i="1"/>
  <c r="CF144" i="1"/>
  <c r="CJ144" i="1"/>
  <c r="CK144" i="1"/>
  <c r="I145" i="1"/>
  <c r="J145" i="1"/>
  <c r="L145" i="1"/>
  <c r="M145" i="1"/>
  <c r="R145" i="1"/>
  <c r="S145" i="1"/>
  <c r="W145" i="1"/>
  <c r="X145" i="1"/>
  <c r="AA145" i="1"/>
  <c r="AB145" i="1"/>
  <c r="AC145" i="1"/>
  <c r="AF145" i="1"/>
  <c r="AK145" i="1"/>
  <c r="AV145" i="1"/>
  <c r="AW145" i="1"/>
  <c r="BA145" i="1"/>
  <c r="BB145" i="1"/>
  <c r="BF145" i="1"/>
  <c r="BG145" i="1"/>
  <c r="BK145" i="1"/>
  <c r="BL145" i="1"/>
  <c r="BP145" i="1"/>
  <c r="BQ145" i="1"/>
  <c r="BU145" i="1"/>
  <c r="BV145" i="1"/>
  <c r="BZ145" i="1"/>
  <c r="CA145" i="1"/>
  <c r="CE145" i="1"/>
  <c r="CF145" i="1"/>
  <c r="CJ145" i="1"/>
  <c r="CK145" i="1"/>
  <c r="R146" i="1"/>
  <c r="S146" i="1"/>
  <c r="U146" i="1"/>
  <c r="W146" i="1"/>
  <c r="X146" i="1"/>
  <c r="AB146" i="1"/>
  <c r="AC146" i="1"/>
  <c r="AF146" i="1"/>
  <c r="AG146" i="1"/>
  <c r="AH146" i="1"/>
  <c r="AK146" i="1"/>
  <c r="AQ146" i="1"/>
  <c r="AR146" i="1"/>
  <c r="AV146" i="1"/>
  <c r="AW146" i="1"/>
  <c r="BA146" i="1"/>
  <c r="BB146" i="1"/>
  <c r="BF146" i="1"/>
  <c r="BG146" i="1"/>
  <c r="BK146" i="1"/>
  <c r="BL146" i="1"/>
  <c r="BQ146" i="1"/>
  <c r="BU146" i="1"/>
  <c r="BV146" i="1"/>
  <c r="BZ146" i="1"/>
  <c r="CA146" i="1"/>
  <c r="CE146" i="1"/>
  <c r="CF146" i="1"/>
  <c r="CJ146" i="1"/>
  <c r="CK146" i="1"/>
  <c r="R147" i="1"/>
  <c r="S147" i="1"/>
  <c r="U147" i="1"/>
  <c r="W147" i="1"/>
  <c r="X147" i="1"/>
  <c r="AA147" i="1"/>
  <c r="AB147" i="1"/>
  <c r="AC147" i="1"/>
  <c r="AF147" i="1"/>
  <c r="AK147" i="1"/>
  <c r="AV147" i="1"/>
  <c r="AW147" i="1"/>
  <c r="BA147" i="1"/>
  <c r="BB147" i="1"/>
  <c r="BF147" i="1"/>
  <c r="BG147" i="1"/>
  <c r="BK147" i="1"/>
  <c r="BL147" i="1"/>
  <c r="BQ147" i="1"/>
  <c r="BU147" i="1"/>
  <c r="BV147" i="1"/>
  <c r="BZ147" i="1"/>
  <c r="CA147" i="1"/>
  <c r="CE147" i="1"/>
  <c r="CF147" i="1"/>
  <c r="CJ147" i="1"/>
  <c r="CK147" i="1"/>
  <c r="I148" i="1"/>
  <c r="J148" i="1"/>
  <c r="L148" i="1"/>
  <c r="M148" i="1"/>
  <c r="R148" i="1"/>
  <c r="S148" i="1"/>
  <c r="W148" i="1"/>
  <c r="X148" i="1"/>
  <c r="AA148" i="1"/>
  <c r="AB148" i="1"/>
  <c r="AC148" i="1"/>
  <c r="AF148" i="1"/>
  <c r="AK148" i="1"/>
  <c r="AV148" i="1"/>
  <c r="AW148" i="1"/>
  <c r="BA148" i="1"/>
  <c r="BB148" i="1"/>
  <c r="BF148" i="1"/>
  <c r="BG148" i="1"/>
  <c r="BK148" i="1"/>
  <c r="BL148" i="1"/>
  <c r="BP148" i="1"/>
  <c r="BQ148" i="1"/>
  <c r="BU148" i="1"/>
  <c r="BV148" i="1"/>
  <c r="BZ148" i="1"/>
  <c r="CA148" i="1"/>
  <c r="CE148" i="1"/>
  <c r="CF148" i="1"/>
  <c r="CJ148" i="1"/>
  <c r="CK148" i="1"/>
  <c r="Z149" i="1"/>
  <c r="AE149" i="1"/>
  <c r="AJ149" i="1"/>
  <c r="AO149" i="1"/>
  <c r="AQ149" i="1"/>
  <c r="AR149" i="1"/>
  <c r="AV149" i="1"/>
  <c r="AW149" i="1"/>
  <c r="BA149" i="1"/>
  <c r="BB149" i="1"/>
  <c r="BF149" i="1"/>
  <c r="BG149" i="1"/>
  <c r="BK149" i="1"/>
  <c r="BL149" i="1"/>
  <c r="BP149" i="1"/>
  <c r="BQ149" i="1"/>
  <c r="BU149" i="1"/>
  <c r="BV149" i="1"/>
  <c r="BZ149" i="1"/>
  <c r="CA149" i="1"/>
  <c r="CE149" i="1"/>
  <c r="CF149" i="1"/>
  <c r="CJ149" i="1"/>
  <c r="CK149" i="1"/>
  <c r="I150" i="1"/>
  <c r="J150" i="1"/>
  <c r="L150" i="1"/>
  <c r="M150" i="1"/>
  <c r="R150" i="1"/>
  <c r="S150" i="1"/>
  <c r="W150" i="1"/>
  <c r="X150" i="1"/>
  <c r="AA150" i="1"/>
  <c r="AB150" i="1"/>
  <c r="AC150" i="1"/>
  <c r="AF150" i="1"/>
  <c r="AK150" i="1"/>
  <c r="AQ150" i="1"/>
  <c r="AR150" i="1"/>
  <c r="AV150" i="1"/>
  <c r="AW150" i="1"/>
  <c r="BA150" i="1"/>
  <c r="BB150" i="1"/>
  <c r="BF150" i="1"/>
  <c r="BG150" i="1"/>
  <c r="BK150" i="1"/>
  <c r="BL150" i="1"/>
  <c r="BP150" i="1"/>
  <c r="BQ150" i="1"/>
  <c r="BU150" i="1"/>
  <c r="BV150" i="1"/>
  <c r="BZ150" i="1"/>
  <c r="CA150" i="1"/>
  <c r="CE150" i="1"/>
  <c r="CF150" i="1"/>
  <c r="CJ150" i="1"/>
  <c r="CK150" i="1"/>
  <c r="R151" i="1"/>
  <c r="S151" i="1"/>
  <c r="U151" i="1"/>
  <c r="W151" i="1"/>
  <c r="X151" i="1"/>
  <c r="AA151" i="1"/>
  <c r="AB151" i="1"/>
  <c r="AC151" i="1"/>
  <c r="AF151" i="1"/>
  <c r="AM151" i="1"/>
  <c r="AQ151" i="1"/>
  <c r="AR151" i="1"/>
  <c r="AV151" i="1"/>
  <c r="AW151" i="1"/>
  <c r="BB151" i="1"/>
  <c r="BG151" i="1"/>
  <c r="BL151" i="1"/>
  <c r="BQ151" i="1"/>
  <c r="BU151" i="1"/>
  <c r="BV151" i="1"/>
  <c r="BZ151" i="1"/>
  <c r="CA151" i="1"/>
  <c r="CE151" i="1"/>
  <c r="CF151" i="1"/>
  <c r="CJ151" i="1"/>
  <c r="CK151" i="1"/>
  <c r="R152" i="1"/>
  <c r="S152" i="1"/>
  <c r="U152" i="1"/>
  <c r="W152" i="1"/>
  <c r="X152" i="1"/>
  <c r="AA152" i="1"/>
  <c r="AB152" i="1"/>
  <c r="AC152" i="1"/>
  <c r="AF152" i="1"/>
  <c r="AK152" i="1"/>
  <c r="AQ152" i="1"/>
  <c r="AR152" i="1"/>
  <c r="AV152" i="1"/>
  <c r="AW152" i="1"/>
  <c r="BA152" i="1"/>
  <c r="BB152" i="1"/>
  <c r="BF152" i="1"/>
  <c r="BG152" i="1"/>
  <c r="BK152" i="1"/>
  <c r="BL152" i="1"/>
  <c r="BP152" i="1"/>
  <c r="BQ152" i="1"/>
  <c r="BU152" i="1"/>
  <c r="BV152" i="1"/>
  <c r="BZ152" i="1"/>
  <c r="CA152" i="1"/>
  <c r="CE152" i="1"/>
  <c r="CF152" i="1"/>
  <c r="CJ152" i="1"/>
  <c r="CK152" i="1"/>
  <c r="R153" i="1"/>
  <c r="S153" i="1"/>
  <c r="U153" i="1"/>
  <c r="W153" i="1"/>
  <c r="X153" i="1"/>
  <c r="AB153" i="1"/>
  <c r="AC153" i="1"/>
  <c r="AF153" i="1"/>
  <c r="AG153" i="1"/>
  <c r="AH153" i="1"/>
  <c r="AM153" i="1"/>
  <c r="AQ153" i="1"/>
  <c r="AR153" i="1"/>
  <c r="AV153" i="1"/>
  <c r="AW153" i="1"/>
  <c r="BA153" i="1"/>
  <c r="BB153" i="1"/>
  <c r="BF153" i="1"/>
  <c r="BG153" i="1"/>
  <c r="BK153" i="1"/>
  <c r="BL153" i="1"/>
  <c r="BP153" i="1"/>
  <c r="BQ153" i="1"/>
  <c r="BU153" i="1"/>
  <c r="BV153" i="1"/>
  <c r="BZ153" i="1"/>
  <c r="CA153" i="1"/>
  <c r="CE153" i="1"/>
  <c r="CF153" i="1"/>
  <c r="CJ153" i="1"/>
  <c r="CK153" i="1"/>
  <c r="I154" i="1"/>
  <c r="J154" i="1"/>
  <c r="L154" i="1"/>
  <c r="M154" i="1"/>
  <c r="R154" i="1"/>
  <c r="S154" i="1"/>
  <c r="W154" i="1"/>
  <c r="X154" i="1"/>
  <c r="AA154" i="1"/>
  <c r="AB154" i="1"/>
  <c r="AC154" i="1"/>
  <c r="AF154" i="1"/>
  <c r="AK154" i="1"/>
  <c r="AQ154" i="1"/>
  <c r="AR154" i="1"/>
  <c r="AV154" i="1"/>
  <c r="AW154" i="1"/>
  <c r="BA154" i="1"/>
  <c r="BB154" i="1"/>
  <c r="BF154" i="1"/>
  <c r="BG154" i="1"/>
  <c r="BK154" i="1"/>
  <c r="BL154" i="1"/>
  <c r="BP154" i="1"/>
  <c r="BQ154" i="1"/>
  <c r="BU154" i="1"/>
  <c r="BV154" i="1"/>
  <c r="BZ154" i="1"/>
  <c r="CA154" i="1"/>
  <c r="CE154" i="1"/>
  <c r="CF154" i="1"/>
  <c r="CJ154" i="1"/>
  <c r="CK154" i="1"/>
  <c r="I155" i="1"/>
  <c r="J155" i="1"/>
  <c r="L155" i="1"/>
  <c r="M155" i="1"/>
  <c r="R155" i="1"/>
  <c r="S155" i="1"/>
  <c r="W155" i="1"/>
  <c r="X155" i="1"/>
  <c r="AA155" i="1"/>
  <c r="AB155" i="1"/>
  <c r="AC155" i="1"/>
  <c r="AF155" i="1"/>
  <c r="AK155" i="1"/>
  <c r="AQ155" i="1"/>
  <c r="AR155" i="1"/>
  <c r="AV155" i="1"/>
  <c r="AW155" i="1"/>
  <c r="BA155" i="1"/>
  <c r="BB155" i="1"/>
  <c r="BF155" i="1"/>
  <c r="BG155" i="1"/>
  <c r="BK155" i="1"/>
  <c r="BL155" i="1"/>
  <c r="BP155" i="1"/>
  <c r="BQ155" i="1"/>
  <c r="BU155" i="1"/>
  <c r="BV155" i="1"/>
  <c r="BZ155" i="1"/>
  <c r="CA155" i="1"/>
  <c r="CE155" i="1"/>
  <c r="CF155" i="1"/>
  <c r="CJ155" i="1"/>
  <c r="CK155" i="1"/>
  <c r="I156" i="1"/>
  <c r="J156" i="1"/>
  <c r="L156" i="1"/>
  <c r="M156" i="1"/>
  <c r="R156" i="1"/>
  <c r="S156" i="1"/>
  <c r="W156" i="1"/>
  <c r="X156" i="1"/>
  <c r="AA156" i="1"/>
  <c r="AB156" i="1"/>
  <c r="AC156" i="1"/>
  <c r="AF156" i="1"/>
  <c r="AK156" i="1"/>
  <c r="AQ156" i="1"/>
  <c r="AR156" i="1"/>
  <c r="AV156" i="1"/>
  <c r="AW156" i="1"/>
  <c r="BA156" i="1"/>
  <c r="BB156" i="1"/>
  <c r="BF156" i="1"/>
  <c r="BG156" i="1"/>
  <c r="BK156" i="1"/>
  <c r="BL156" i="1"/>
  <c r="BP156" i="1"/>
  <c r="BQ156" i="1"/>
  <c r="BU156" i="1"/>
  <c r="BV156" i="1"/>
  <c r="BZ156" i="1"/>
  <c r="CA156" i="1"/>
  <c r="CE156" i="1"/>
  <c r="CF156" i="1"/>
  <c r="CJ156" i="1"/>
  <c r="CK156" i="1"/>
  <c r="R157" i="1"/>
  <c r="S157" i="1"/>
  <c r="U157" i="1"/>
  <c r="W157" i="1"/>
  <c r="X157" i="1"/>
  <c r="AA157" i="1"/>
  <c r="AB157" i="1"/>
  <c r="AC157" i="1"/>
  <c r="AF157" i="1"/>
  <c r="AK157" i="1"/>
  <c r="AQ157" i="1"/>
  <c r="AR157" i="1"/>
  <c r="AV157" i="1"/>
  <c r="AW157" i="1"/>
  <c r="BA157" i="1"/>
  <c r="BB157" i="1"/>
  <c r="BF157" i="1"/>
  <c r="BG157" i="1"/>
  <c r="BK157" i="1"/>
  <c r="BL157" i="1"/>
  <c r="BP157" i="1"/>
  <c r="BQ157" i="1"/>
  <c r="BV157" i="1"/>
  <c r="BZ157" i="1"/>
  <c r="CA157" i="1"/>
  <c r="CE157" i="1"/>
  <c r="CF157" i="1"/>
  <c r="CJ157" i="1"/>
  <c r="CK157" i="1"/>
  <c r="R158" i="1"/>
  <c r="S158" i="1"/>
  <c r="U158" i="1"/>
  <c r="W158" i="1"/>
  <c r="X158" i="1"/>
  <c r="AA158" i="1"/>
  <c r="AB158" i="1"/>
  <c r="AC158" i="1"/>
  <c r="AF158" i="1"/>
  <c r="AK158" i="1"/>
  <c r="AQ158" i="1"/>
  <c r="AR158" i="1"/>
  <c r="BL158" i="1"/>
  <c r="BP158" i="1"/>
  <c r="BQ158" i="1"/>
  <c r="BU158" i="1"/>
  <c r="BV158" i="1"/>
  <c r="BZ158" i="1"/>
  <c r="CA158" i="1"/>
  <c r="CE158" i="1"/>
  <c r="CF158" i="1"/>
  <c r="CJ158" i="1"/>
  <c r="CK158" i="1"/>
  <c r="R159" i="1"/>
  <c r="S159" i="1"/>
  <c r="U159" i="1"/>
  <c r="W159" i="1"/>
  <c r="X159" i="1"/>
  <c r="AA159" i="1"/>
  <c r="AB159" i="1"/>
  <c r="AC159" i="1"/>
  <c r="AF159" i="1"/>
  <c r="AK159" i="1"/>
  <c r="AQ159" i="1"/>
  <c r="AR159" i="1"/>
  <c r="AV159" i="1"/>
  <c r="AW159" i="1"/>
  <c r="BA159" i="1"/>
  <c r="BB159" i="1"/>
  <c r="BF159" i="1"/>
  <c r="BG159" i="1"/>
  <c r="BL159" i="1"/>
  <c r="BQ159" i="1"/>
  <c r="BU159" i="1"/>
  <c r="BV159" i="1"/>
  <c r="BZ159" i="1"/>
  <c r="CA159" i="1"/>
  <c r="CE159" i="1"/>
  <c r="CF159" i="1"/>
  <c r="CJ159" i="1"/>
  <c r="CK159" i="1"/>
  <c r="I160" i="1"/>
  <c r="J160" i="1"/>
  <c r="L160" i="1"/>
  <c r="M160" i="1"/>
  <c r="R160" i="1"/>
  <c r="S160" i="1"/>
  <c r="W160" i="1"/>
  <c r="X160" i="1"/>
  <c r="AA160" i="1"/>
  <c r="AB160" i="1"/>
  <c r="AC160" i="1"/>
  <c r="AF160" i="1"/>
  <c r="AK160" i="1"/>
  <c r="AQ160" i="1"/>
  <c r="AR160" i="1"/>
  <c r="AV160" i="1"/>
  <c r="AW160" i="1"/>
  <c r="BA160" i="1"/>
  <c r="BB160" i="1"/>
  <c r="BF160" i="1"/>
  <c r="BG160" i="1"/>
  <c r="BK160" i="1"/>
  <c r="BL160" i="1"/>
  <c r="BQ160" i="1"/>
  <c r="BU160" i="1"/>
  <c r="BV160" i="1"/>
  <c r="BZ160" i="1"/>
  <c r="CA160" i="1"/>
  <c r="CE160" i="1"/>
  <c r="CF160" i="1"/>
  <c r="CJ160" i="1"/>
  <c r="CK160" i="1"/>
  <c r="R161" i="1"/>
  <c r="S161" i="1"/>
  <c r="U161" i="1"/>
  <c r="W161" i="1"/>
  <c r="X161" i="1"/>
  <c r="AA161" i="1"/>
  <c r="AB161" i="1"/>
  <c r="AC161" i="1"/>
  <c r="AF161" i="1"/>
  <c r="AK161" i="1"/>
  <c r="AQ161" i="1"/>
  <c r="AR161" i="1"/>
  <c r="AW161" i="1"/>
  <c r="BA161" i="1"/>
  <c r="BB161" i="1"/>
  <c r="BF161" i="1"/>
  <c r="BG161" i="1"/>
  <c r="BK161" i="1"/>
  <c r="BL161" i="1"/>
  <c r="BP161" i="1"/>
  <c r="BQ161" i="1"/>
  <c r="BU161" i="1"/>
  <c r="BV161" i="1"/>
  <c r="BZ161" i="1"/>
  <c r="CA161" i="1"/>
  <c r="CE161" i="1"/>
  <c r="CF161" i="1"/>
  <c r="CJ161" i="1"/>
  <c r="CK161" i="1"/>
  <c r="R162" i="1"/>
  <c r="S162" i="1"/>
  <c r="U162" i="1"/>
  <c r="W162" i="1"/>
  <c r="X162" i="1"/>
  <c r="AA162" i="1"/>
  <c r="AB162" i="1"/>
  <c r="AC162" i="1"/>
  <c r="AF162" i="1"/>
  <c r="AK162" i="1"/>
  <c r="AQ162" i="1"/>
  <c r="AR162" i="1"/>
  <c r="AV162" i="1"/>
  <c r="AW162" i="1"/>
  <c r="BA162" i="1"/>
  <c r="BB162" i="1"/>
  <c r="BF162" i="1"/>
  <c r="BG162" i="1"/>
  <c r="BK162" i="1"/>
  <c r="BL162" i="1"/>
  <c r="BP162" i="1"/>
  <c r="BQ162" i="1"/>
  <c r="BU162" i="1"/>
  <c r="BV162" i="1"/>
  <c r="BZ162" i="1"/>
  <c r="CA162" i="1"/>
  <c r="CE162" i="1"/>
  <c r="CF162" i="1"/>
  <c r="CK162" i="1"/>
  <c r="I163" i="1"/>
  <c r="J163" i="1"/>
  <c r="L163" i="1"/>
  <c r="M163" i="1"/>
  <c r="R163" i="1"/>
  <c r="S163" i="1"/>
  <c r="W163" i="1"/>
  <c r="X163" i="1"/>
  <c r="AA163" i="1"/>
  <c r="AB163" i="1"/>
  <c r="AC163" i="1"/>
  <c r="AF163" i="1"/>
  <c r="AK163" i="1"/>
  <c r="AQ163" i="1"/>
  <c r="AR163" i="1"/>
  <c r="AV163" i="1"/>
  <c r="AW163" i="1"/>
  <c r="BA163" i="1"/>
  <c r="BB163" i="1"/>
  <c r="BF163" i="1"/>
  <c r="BG163" i="1"/>
  <c r="BK163" i="1"/>
  <c r="BL163" i="1"/>
  <c r="BP163" i="1"/>
  <c r="BQ163" i="1"/>
  <c r="BU163" i="1"/>
  <c r="BV163" i="1"/>
  <c r="BZ163" i="1"/>
  <c r="CA163" i="1"/>
  <c r="CE163" i="1"/>
  <c r="CF163" i="1"/>
  <c r="CJ163" i="1"/>
  <c r="CK163" i="1"/>
  <c r="R164" i="1"/>
  <c r="S164" i="1"/>
  <c r="U164" i="1"/>
  <c r="W164" i="1"/>
  <c r="X164" i="1"/>
  <c r="AA164" i="1"/>
  <c r="AB164" i="1"/>
  <c r="AC164" i="1"/>
  <c r="AF164" i="1"/>
  <c r="BL164" i="1"/>
  <c r="BP164" i="1"/>
  <c r="BQ164" i="1"/>
  <c r="BU164" i="1"/>
  <c r="BV164" i="1"/>
  <c r="BZ164" i="1"/>
  <c r="CA164" i="1"/>
  <c r="CE164" i="1"/>
  <c r="CF164" i="1"/>
  <c r="CJ164" i="1"/>
  <c r="CK164" i="1"/>
  <c r="R165" i="1"/>
  <c r="S165" i="1"/>
  <c r="U165" i="1"/>
  <c r="W165" i="1"/>
  <c r="X165" i="1"/>
  <c r="AA165" i="1"/>
  <c r="AB165" i="1"/>
  <c r="AC165" i="1"/>
  <c r="AF165" i="1"/>
  <c r="AK165" i="1"/>
  <c r="AQ165" i="1"/>
  <c r="AR165" i="1"/>
  <c r="AV165" i="1"/>
  <c r="AW165" i="1"/>
  <c r="BA165" i="1"/>
  <c r="BB165" i="1"/>
  <c r="BG165" i="1"/>
  <c r="BK165" i="1"/>
  <c r="BL165" i="1"/>
  <c r="BP165" i="1"/>
  <c r="BQ165" i="1"/>
  <c r="BU165" i="1"/>
  <c r="BV165" i="1"/>
  <c r="BZ165" i="1"/>
  <c r="CA165" i="1"/>
  <c r="CE165" i="1"/>
  <c r="CF165" i="1"/>
  <c r="CJ165" i="1"/>
  <c r="CK165" i="1"/>
  <c r="I166" i="1"/>
  <c r="J166" i="1"/>
  <c r="L166" i="1"/>
  <c r="M166" i="1"/>
  <c r="R166" i="1"/>
  <c r="S166" i="1"/>
  <c r="W166" i="1"/>
  <c r="X166" i="1"/>
  <c r="AA166" i="1"/>
  <c r="AB166" i="1"/>
  <c r="AC166" i="1"/>
  <c r="AF166" i="1"/>
  <c r="AK166" i="1"/>
  <c r="AQ166" i="1"/>
  <c r="AR166" i="1"/>
  <c r="AV166" i="1"/>
  <c r="AW166" i="1"/>
  <c r="BA166" i="1"/>
  <c r="BB166" i="1"/>
  <c r="BF166" i="1"/>
  <c r="BG166" i="1"/>
  <c r="BK166" i="1"/>
  <c r="BL166" i="1"/>
  <c r="BP166" i="1"/>
  <c r="BQ166" i="1"/>
  <c r="BU166" i="1"/>
  <c r="BV166" i="1"/>
  <c r="BZ166" i="1"/>
  <c r="CA166" i="1"/>
  <c r="CF166" i="1"/>
  <c r="CJ166" i="1"/>
  <c r="CK166" i="1"/>
  <c r="R167" i="1"/>
  <c r="S167" i="1"/>
  <c r="U167" i="1"/>
  <c r="W167" i="1"/>
  <c r="X167" i="1"/>
  <c r="AA167" i="1"/>
  <c r="AB167" i="1"/>
  <c r="AC167" i="1"/>
  <c r="AF167" i="1"/>
  <c r="AK167" i="1"/>
  <c r="AQ167" i="1"/>
  <c r="AR167" i="1"/>
  <c r="AV167" i="1"/>
  <c r="AW167" i="1"/>
  <c r="BA167" i="1"/>
  <c r="BB167" i="1"/>
  <c r="BF167" i="1"/>
  <c r="BG167" i="1"/>
  <c r="BK167" i="1"/>
  <c r="BL167" i="1"/>
  <c r="BQ167" i="1"/>
  <c r="BU167" i="1"/>
  <c r="BV167" i="1"/>
  <c r="BZ167" i="1"/>
  <c r="CA167" i="1"/>
  <c r="CE167" i="1"/>
  <c r="CF167" i="1"/>
  <c r="CJ167" i="1"/>
  <c r="CK167" i="1"/>
  <c r="R168" i="1"/>
  <c r="S168" i="1"/>
  <c r="U168" i="1"/>
  <c r="W168" i="1"/>
  <c r="X168" i="1"/>
  <c r="AA168" i="1"/>
  <c r="AB168" i="1"/>
  <c r="AC168" i="1"/>
  <c r="AF168" i="1"/>
  <c r="AK168" i="1"/>
  <c r="AQ168" i="1"/>
  <c r="AR168" i="1"/>
  <c r="AV168" i="1"/>
  <c r="AW168" i="1"/>
  <c r="BA168" i="1"/>
  <c r="BB168" i="1"/>
  <c r="BF168" i="1"/>
  <c r="BG168" i="1"/>
  <c r="BK168" i="1"/>
  <c r="BL168" i="1"/>
  <c r="BP168" i="1"/>
  <c r="BQ168" i="1"/>
  <c r="BU168" i="1"/>
  <c r="BV168" i="1"/>
  <c r="BZ168" i="1"/>
  <c r="CA168" i="1"/>
  <c r="CE168" i="1"/>
  <c r="CF168" i="1"/>
  <c r="CJ168" i="1"/>
  <c r="CK168" i="1"/>
  <c r="I169" i="1"/>
  <c r="J169" i="1"/>
  <c r="L169" i="1"/>
  <c r="M169" i="1"/>
  <c r="R169" i="1"/>
  <c r="S169" i="1"/>
  <c r="W169" i="1"/>
  <c r="X169" i="1"/>
  <c r="AA169" i="1"/>
  <c r="AB169" i="1"/>
  <c r="AC169" i="1"/>
  <c r="AF169" i="1"/>
  <c r="AK169" i="1"/>
  <c r="AQ169" i="1"/>
  <c r="AR169" i="1"/>
  <c r="AV169" i="1"/>
  <c r="AW169" i="1"/>
  <c r="BA169" i="1"/>
  <c r="BB169" i="1"/>
  <c r="BF169" i="1"/>
  <c r="BG169" i="1"/>
  <c r="BK169" i="1"/>
  <c r="BL169" i="1"/>
  <c r="BP169" i="1"/>
  <c r="BQ169" i="1"/>
  <c r="BU169" i="1"/>
  <c r="BV169" i="1"/>
  <c r="BZ169" i="1"/>
  <c r="CA169" i="1"/>
  <c r="CE169" i="1"/>
  <c r="CF169" i="1"/>
  <c r="CJ169" i="1"/>
  <c r="CK169" i="1"/>
  <c r="I170" i="1"/>
  <c r="J170" i="1"/>
  <c r="L170" i="1"/>
  <c r="M170" i="1"/>
  <c r="R170" i="1"/>
  <c r="S170" i="1"/>
  <c r="W170" i="1"/>
  <c r="X170" i="1"/>
  <c r="AB170" i="1"/>
  <c r="AC170" i="1"/>
  <c r="AF170" i="1"/>
  <c r="AG170" i="1"/>
  <c r="AH170" i="1"/>
  <c r="AK170" i="1"/>
  <c r="AQ170" i="1"/>
  <c r="AR170" i="1"/>
  <c r="AV170" i="1"/>
  <c r="AW170" i="1"/>
  <c r="BA170" i="1"/>
  <c r="BB170" i="1"/>
  <c r="BF170" i="1"/>
  <c r="BG170" i="1"/>
  <c r="BK170" i="1"/>
  <c r="BL170" i="1"/>
  <c r="BP170" i="1"/>
  <c r="BQ170" i="1"/>
  <c r="BU170" i="1"/>
  <c r="BV170" i="1"/>
  <c r="BZ170" i="1"/>
  <c r="CA170" i="1"/>
  <c r="CE170" i="1"/>
  <c r="CF170" i="1"/>
  <c r="CJ170" i="1"/>
  <c r="CK170" i="1"/>
  <c r="R171" i="1"/>
  <c r="S171" i="1"/>
  <c r="U171" i="1"/>
  <c r="W171" i="1"/>
  <c r="X171" i="1"/>
  <c r="AA171" i="1"/>
  <c r="AB171" i="1"/>
  <c r="AC171" i="1"/>
  <c r="AF171" i="1"/>
  <c r="AK171" i="1"/>
  <c r="AQ171" i="1"/>
  <c r="AR171" i="1"/>
  <c r="AV171" i="1"/>
  <c r="AW171" i="1"/>
  <c r="BA171" i="1"/>
  <c r="BB171" i="1"/>
  <c r="BF171" i="1"/>
  <c r="BG171" i="1"/>
  <c r="BL171" i="1"/>
  <c r="BP171" i="1"/>
  <c r="BQ171" i="1"/>
  <c r="BU171" i="1"/>
  <c r="BV171" i="1"/>
  <c r="BZ171" i="1"/>
  <c r="CA171" i="1"/>
  <c r="CE171" i="1"/>
  <c r="CF171" i="1"/>
  <c r="CJ171" i="1"/>
  <c r="CK171" i="1"/>
  <c r="R172" i="1"/>
  <c r="S172" i="1"/>
  <c r="U172" i="1"/>
  <c r="W172" i="1"/>
  <c r="X172" i="1"/>
  <c r="AA172" i="1"/>
  <c r="AB172" i="1"/>
  <c r="AF172" i="1"/>
  <c r="AK172" i="1"/>
  <c r="AQ172" i="1"/>
  <c r="AR172" i="1"/>
  <c r="AV172" i="1"/>
  <c r="AW172" i="1"/>
  <c r="BA172" i="1"/>
  <c r="BB172" i="1"/>
  <c r="BF172" i="1"/>
  <c r="BG172" i="1"/>
  <c r="BL172" i="1"/>
  <c r="BP172" i="1"/>
  <c r="BQ172" i="1"/>
  <c r="BU172" i="1"/>
  <c r="BV172" i="1"/>
  <c r="BZ172" i="1"/>
  <c r="CA172" i="1"/>
  <c r="CE172" i="1"/>
  <c r="CF172" i="1"/>
  <c r="CJ172" i="1"/>
  <c r="CK172" i="1"/>
  <c r="R173" i="1"/>
  <c r="S173" i="1"/>
  <c r="U173" i="1"/>
  <c r="W173" i="1"/>
  <c r="X173" i="1"/>
  <c r="AB173" i="1"/>
  <c r="AC173" i="1"/>
  <c r="AF173" i="1"/>
  <c r="AG173" i="1"/>
  <c r="AH173" i="1"/>
  <c r="AK173" i="1"/>
  <c r="AQ173" i="1"/>
  <c r="AR173" i="1"/>
  <c r="AV173" i="1"/>
  <c r="AW173" i="1"/>
  <c r="BA173" i="1"/>
  <c r="BB173" i="1"/>
  <c r="BF173" i="1"/>
  <c r="BG173" i="1"/>
  <c r="BK173" i="1"/>
  <c r="BL173" i="1"/>
  <c r="BP173" i="1"/>
  <c r="BQ173" i="1"/>
  <c r="BU173" i="1"/>
  <c r="BV173" i="1"/>
  <c r="BZ173" i="1"/>
  <c r="CA173" i="1"/>
  <c r="CE173" i="1"/>
  <c r="CF173" i="1"/>
  <c r="CJ173" i="1"/>
  <c r="CK173" i="1"/>
  <c r="R174" i="1"/>
  <c r="S174" i="1"/>
  <c r="U174" i="1"/>
  <c r="W174" i="1"/>
  <c r="X174" i="1"/>
  <c r="AB174" i="1"/>
  <c r="AC174" i="1"/>
  <c r="AF174" i="1"/>
  <c r="AG174" i="1"/>
  <c r="AH174" i="1"/>
  <c r="AK174" i="1"/>
  <c r="AV174" i="1"/>
  <c r="AW174" i="1"/>
  <c r="BA174" i="1"/>
  <c r="BB174" i="1"/>
  <c r="BF174" i="1"/>
  <c r="BG174" i="1"/>
  <c r="BK174" i="1"/>
  <c r="BL174" i="1"/>
  <c r="BP174" i="1"/>
  <c r="BQ174" i="1"/>
  <c r="BV174" i="1"/>
  <c r="BZ174" i="1"/>
  <c r="CA174" i="1"/>
  <c r="CE174" i="1"/>
  <c r="CF174" i="1"/>
  <c r="CJ174" i="1"/>
  <c r="CK174" i="1"/>
  <c r="R175" i="1"/>
  <c r="S175" i="1"/>
  <c r="U175" i="1"/>
  <c r="W175" i="1"/>
  <c r="X175" i="1"/>
  <c r="AB175" i="1"/>
  <c r="AC175" i="1"/>
  <c r="AF175" i="1"/>
  <c r="AG175" i="1"/>
  <c r="AH175" i="1"/>
  <c r="AK175" i="1"/>
  <c r="AQ175" i="1"/>
  <c r="AR175" i="1"/>
  <c r="AV175" i="1"/>
  <c r="AW175" i="1"/>
  <c r="BA175" i="1"/>
  <c r="BB175" i="1"/>
  <c r="BF175" i="1"/>
  <c r="BG175" i="1"/>
  <c r="BL175" i="1"/>
  <c r="BP175" i="1"/>
  <c r="BQ175" i="1"/>
  <c r="BU175" i="1"/>
  <c r="BV175" i="1"/>
  <c r="BZ175" i="1"/>
  <c r="CA175" i="1"/>
  <c r="CE175" i="1"/>
  <c r="CF175" i="1"/>
  <c r="CJ175" i="1"/>
  <c r="CK175" i="1"/>
  <c r="R176" i="1"/>
  <c r="S176" i="1"/>
  <c r="U176" i="1"/>
  <c r="W176" i="1"/>
  <c r="X176" i="1"/>
  <c r="AA176" i="1"/>
  <c r="AB176" i="1"/>
  <c r="AC176" i="1"/>
  <c r="AF176" i="1"/>
  <c r="BP176" i="1"/>
  <c r="BQ176" i="1"/>
  <c r="BU176" i="1"/>
  <c r="BV176" i="1"/>
  <c r="BZ176" i="1"/>
  <c r="CA176" i="1"/>
  <c r="CE176" i="1"/>
  <c r="CF176" i="1"/>
  <c r="CJ176" i="1"/>
  <c r="CK176" i="1"/>
  <c r="R177" i="1"/>
  <c r="S177" i="1"/>
  <c r="U177" i="1"/>
  <c r="W177" i="1"/>
  <c r="X177" i="1"/>
  <c r="AA177" i="1"/>
  <c r="AB177" i="1"/>
  <c r="AC177" i="1"/>
  <c r="AF177" i="1"/>
  <c r="AK177" i="1"/>
  <c r="AV177" i="1"/>
  <c r="AW177" i="1"/>
  <c r="BA177" i="1"/>
  <c r="BB177" i="1"/>
  <c r="BF177" i="1"/>
  <c r="BG177" i="1"/>
  <c r="BK177" i="1"/>
  <c r="BL177" i="1"/>
  <c r="BP177" i="1"/>
  <c r="BQ177" i="1"/>
  <c r="BU177" i="1"/>
  <c r="BV177" i="1"/>
  <c r="BZ177" i="1"/>
  <c r="CA177" i="1"/>
  <c r="CE177" i="1"/>
  <c r="CF177" i="1"/>
  <c r="CJ177" i="1"/>
  <c r="CK177" i="1"/>
  <c r="R178" i="1"/>
  <c r="S178" i="1"/>
  <c r="U178" i="1"/>
  <c r="W178" i="1"/>
  <c r="X178" i="1"/>
  <c r="AA178" i="1"/>
  <c r="AB178" i="1"/>
  <c r="AC178" i="1"/>
  <c r="AF178" i="1"/>
  <c r="AK178" i="1"/>
  <c r="AV178" i="1"/>
  <c r="AW178" i="1"/>
  <c r="BA178" i="1"/>
  <c r="BB178" i="1"/>
  <c r="BF178" i="1"/>
  <c r="BG178" i="1"/>
  <c r="BK178" i="1"/>
  <c r="BL178" i="1"/>
  <c r="BP178" i="1"/>
  <c r="BQ178" i="1"/>
  <c r="BU178" i="1"/>
  <c r="BV178" i="1"/>
  <c r="BZ178" i="1"/>
  <c r="CA178" i="1"/>
  <c r="CE178" i="1"/>
  <c r="CF178" i="1"/>
  <c r="CJ178" i="1"/>
  <c r="CK178" i="1"/>
  <c r="R179" i="1"/>
  <c r="S179" i="1"/>
  <c r="U179" i="1"/>
  <c r="W179" i="1"/>
  <c r="X179" i="1"/>
  <c r="AA179" i="1"/>
  <c r="AB179" i="1"/>
  <c r="AC179" i="1"/>
  <c r="AF179" i="1"/>
  <c r="AK179" i="1"/>
  <c r="AV179" i="1"/>
  <c r="AW179" i="1"/>
  <c r="BB179" i="1"/>
  <c r="BF179" i="1"/>
  <c r="BG179" i="1"/>
  <c r="BK179" i="1"/>
  <c r="BL179" i="1"/>
  <c r="BP179" i="1"/>
  <c r="BQ179" i="1"/>
  <c r="BU179" i="1"/>
  <c r="BV179" i="1"/>
  <c r="BZ179" i="1"/>
  <c r="CA179" i="1"/>
  <c r="CE179" i="1"/>
  <c r="CF179" i="1"/>
  <c r="CJ179" i="1"/>
  <c r="CK179" i="1"/>
  <c r="R180" i="1"/>
  <c r="S180" i="1"/>
  <c r="U180" i="1"/>
  <c r="W180" i="1"/>
  <c r="X180" i="1"/>
  <c r="AA180" i="1"/>
  <c r="AB180" i="1"/>
  <c r="AC180" i="1"/>
  <c r="AF180" i="1"/>
  <c r="AK180" i="1"/>
  <c r="AW180" i="1"/>
  <c r="BA180" i="1"/>
  <c r="BB180" i="1"/>
  <c r="BF180" i="1"/>
  <c r="BG180" i="1"/>
  <c r="BK180" i="1"/>
  <c r="BL180" i="1"/>
  <c r="BP180" i="1"/>
  <c r="BQ180" i="1"/>
  <c r="BU180" i="1"/>
  <c r="BV180" i="1"/>
  <c r="BZ180" i="1"/>
  <c r="CA180" i="1"/>
  <c r="CE180" i="1"/>
  <c r="CF180" i="1"/>
  <c r="CJ180" i="1"/>
  <c r="CK180" i="1"/>
  <c r="I181" i="1"/>
  <c r="J181" i="1"/>
  <c r="L181" i="1"/>
  <c r="M181" i="1"/>
  <c r="R181" i="1"/>
  <c r="S181" i="1"/>
  <c r="W181" i="1"/>
  <c r="X181" i="1"/>
  <c r="AA181" i="1"/>
  <c r="AB181" i="1"/>
  <c r="AC181" i="1"/>
  <c r="AF181" i="1"/>
  <c r="AK181" i="1"/>
  <c r="AV181" i="1"/>
  <c r="AW181" i="1"/>
  <c r="BB181" i="1"/>
  <c r="BF181" i="1"/>
  <c r="BG181" i="1"/>
  <c r="BK181" i="1"/>
  <c r="BL181" i="1"/>
  <c r="BP181" i="1"/>
  <c r="BQ181" i="1"/>
  <c r="BU181" i="1"/>
  <c r="BV181" i="1"/>
  <c r="BZ181" i="1"/>
  <c r="CA181" i="1"/>
  <c r="CE181" i="1"/>
  <c r="CF181" i="1"/>
  <c r="CJ181" i="1"/>
  <c r="CK181" i="1"/>
  <c r="DF182" i="1"/>
  <c r="AX15" i="1"/>
  <c r="AX25" i="1"/>
  <c r="AX28" i="1"/>
  <c r="AX31" i="1"/>
  <c r="AX34" i="1"/>
  <c r="AX46" i="1"/>
  <c r="AX56" i="1"/>
  <c r="P70" i="1"/>
  <c r="AS70" i="1"/>
  <c r="T80" i="1"/>
  <c r="T182" i="1"/>
  <c r="AS93" i="1"/>
  <c r="AS101" i="1"/>
  <c r="AS122" i="1"/>
  <c r="AX129" i="1"/>
  <c r="AX130" i="1"/>
  <c r="AX131" i="1"/>
  <c r="AX132" i="1"/>
  <c r="AX138" i="1"/>
  <c r="AX143" i="1"/>
  <c r="AD144" i="1"/>
  <c r="AX153" i="1"/>
  <c r="AS167" i="1"/>
  <c r="AX172" i="1"/>
  <c r="AX173" i="1"/>
  <c r="DD182" i="1"/>
  <c r="DB182" i="1"/>
  <c r="CZ182" i="1"/>
  <c r="CX182" i="1"/>
  <c r="CV182" i="1"/>
  <c r="CT182" i="1"/>
  <c r="CR182" i="1"/>
  <c r="CP182" i="1"/>
  <c r="I5" i="1"/>
  <c r="J5" i="1"/>
  <c r="L5" i="1"/>
  <c r="M5" i="1"/>
  <c r="R5" i="1"/>
  <c r="S5" i="1"/>
  <c r="W5" i="1"/>
  <c r="X5" i="1"/>
  <c r="AB5" i="1"/>
  <c r="AC5" i="1"/>
  <c r="AG5" i="1"/>
  <c r="AH5" i="1"/>
  <c r="CN182" i="1"/>
  <c r="V182" i="1"/>
  <c r="W105" i="1"/>
  <c r="X105" i="1"/>
  <c r="W140" i="1"/>
  <c r="X140" i="1"/>
  <c r="R11" i="1"/>
  <c r="S11" i="1"/>
  <c r="U11" i="1"/>
  <c r="R105" i="1"/>
  <c r="S105" i="1"/>
  <c r="U105" i="1"/>
  <c r="R140" i="1"/>
  <c r="S140" i="1"/>
  <c r="U140" i="1"/>
  <c r="BB11" i="1"/>
  <c r="BB45" i="1"/>
  <c r="BB57" i="1"/>
  <c r="BB58" i="1"/>
  <c r="BB105" i="1"/>
  <c r="DY105" i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D182" i="1"/>
  <c r="AA105" i="1"/>
  <c r="AB105" i="1"/>
  <c r="AC105" i="1"/>
  <c r="AB140" i="1"/>
  <c r="AC140" i="1"/>
  <c r="AG140" i="1"/>
  <c r="AH140" i="1"/>
  <c r="Y182" i="1"/>
  <c r="F170" i="4"/>
  <c r="G170" i="4"/>
  <c r="F169" i="4"/>
  <c r="G169" i="4"/>
  <c r="F168" i="4"/>
  <c r="G168" i="4"/>
  <c r="F167" i="4"/>
  <c r="G167" i="4"/>
  <c r="F166" i="4"/>
  <c r="G166" i="4"/>
  <c r="F165" i="4"/>
  <c r="G165" i="4"/>
  <c r="F164" i="4"/>
  <c r="G164" i="4"/>
  <c r="F163" i="4"/>
  <c r="G163" i="4"/>
  <c r="F162" i="4"/>
  <c r="G162" i="4"/>
  <c r="F161" i="4"/>
  <c r="G161" i="4"/>
  <c r="F160" i="4"/>
  <c r="G160" i="4"/>
  <c r="F159" i="4"/>
  <c r="G159" i="4"/>
  <c r="F158" i="4"/>
  <c r="G158" i="4"/>
  <c r="F157" i="4"/>
  <c r="G157" i="4"/>
  <c r="F156" i="4"/>
  <c r="G156" i="4"/>
  <c r="F155" i="4"/>
  <c r="G155" i="4"/>
  <c r="F154" i="4"/>
  <c r="G154" i="4"/>
  <c r="F153" i="4"/>
  <c r="G153" i="4"/>
  <c r="F152" i="4"/>
  <c r="G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F2" i="4"/>
  <c r="G2" i="4"/>
  <c r="Q182" i="1"/>
  <c r="L6" i="1"/>
  <c r="M6" i="1"/>
  <c r="L7" i="1"/>
  <c r="M7" i="1"/>
  <c r="L8" i="1"/>
  <c r="M8" i="1"/>
  <c r="L10" i="1"/>
  <c r="M10" i="1"/>
  <c r="L11" i="1"/>
  <c r="M11" i="1"/>
  <c r="L12" i="1"/>
  <c r="M12" i="1"/>
  <c r="L13" i="1"/>
  <c r="M13" i="1"/>
  <c r="L19" i="1"/>
  <c r="M19" i="1"/>
  <c r="L20" i="1"/>
  <c r="M20" i="1"/>
  <c r="L21" i="1"/>
  <c r="M21" i="1"/>
  <c r="L22" i="1"/>
  <c r="M22" i="1"/>
  <c r="L23" i="1"/>
  <c r="M23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7" i="1"/>
  <c r="M37" i="1"/>
  <c r="L41" i="1"/>
  <c r="M41" i="1"/>
  <c r="L42" i="1"/>
  <c r="M42" i="1"/>
  <c r="L43" i="1"/>
  <c r="M43" i="1"/>
  <c r="L44" i="1"/>
  <c r="M44" i="1"/>
  <c r="L45" i="1"/>
  <c r="M45" i="1"/>
  <c r="L46" i="1"/>
  <c r="M46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3" i="1"/>
  <c r="M63" i="1"/>
  <c r="L64" i="1"/>
  <c r="M64" i="1"/>
  <c r="L67" i="1"/>
  <c r="M67" i="1"/>
  <c r="L70" i="1"/>
  <c r="M70" i="1"/>
  <c r="L75" i="1"/>
  <c r="M75" i="1"/>
  <c r="L76" i="1"/>
  <c r="M76" i="1"/>
  <c r="L77" i="1"/>
  <c r="M77" i="1"/>
  <c r="L78" i="1"/>
  <c r="M78" i="1"/>
  <c r="L79" i="1"/>
  <c r="M79" i="1"/>
  <c r="L80" i="1"/>
  <c r="M80" i="1"/>
  <c r="L82" i="1"/>
  <c r="M82" i="1"/>
  <c r="L83" i="1"/>
  <c r="M83" i="1"/>
  <c r="L85" i="1"/>
  <c r="M85" i="1"/>
  <c r="L88" i="1"/>
  <c r="M88" i="1"/>
  <c r="L90" i="1"/>
  <c r="M90" i="1"/>
  <c r="L92" i="1"/>
  <c r="M92" i="1"/>
  <c r="L93" i="1"/>
  <c r="M93" i="1"/>
  <c r="L94" i="1"/>
  <c r="M94" i="1"/>
  <c r="L98" i="1"/>
  <c r="M98" i="1"/>
  <c r="L99" i="1"/>
  <c r="M99" i="1"/>
  <c r="L101" i="1"/>
  <c r="M101" i="1"/>
  <c r="L102" i="1"/>
  <c r="M102" i="1"/>
  <c r="L103" i="1"/>
  <c r="M103" i="1"/>
  <c r="L105" i="1"/>
  <c r="M105" i="1"/>
  <c r="L107" i="1"/>
  <c r="M107" i="1"/>
  <c r="L108" i="1"/>
  <c r="M108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7" i="1"/>
  <c r="M117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7" i="1"/>
  <c r="M127" i="1"/>
  <c r="L129" i="1"/>
  <c r="M129" i="1"/>
  <c r="L130" i="1"/>
  <c r="M130" i="1"/>
  <c r="L131" i="1"/>
  <c r="M131" i="1"/>
  <c r="L132" i="1"/>
  <c r="M132" i="1"/>
  <c r="L133" i="1"/>
  <c r="M133" i="1"/>
  <c r="L137" i="1"/>
  <c r="M137" i="1"/>
  <c r="L138" i="1"/>
  <c r="M138" i="1"/>
  <c r="L140" i="1"/>
  <c r="M140" i="1"/>
  <c r="L142" i="1"/>
  <c r="M142" i="1"/>
  <c r="L143" i="1"/>
  <c r="M143" i="1"/>
  <c r="L146" i="1"/>
  <c r="M146" i="1"/>
  <c r="L147" i="1"/>
  <c r="M147" i="1"/>
  <c r="L151" i="1"/>
  <c r="M151" i="1"/>
  <c r="L152" i="1"/>
  <c r="M152" i="1"/>
  <c r="L153" i="1"/>
  <c r="M153" i="1"/>
  <c r="L157" i="1"/>
  <c r="M157" i="1"/>
  <c r="L158" i="1"/>
  <c r="M158" i="1"/>
  <c r="L159" i="1"/>
  <c r="M159" i="1"/>
  <c r="L161" i="1"/>
  <c r="M161" i="1"/>
  <c r="L162" i="1"/>
  <c r="M162" i="1"/>
  <c r="L164" i="1"/>
  <c r="M164" i="1"/>
  <c r="L165" i="1"/>
  <c r="M165" i="1"/>
  <c r="L167" i="1"/>
  <c r="M167" i="1"/>
  <c r="L168" i="1"/>
  <c r="M168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H182" i="1"/>
  <c r="I180" i="1"/>
  <c r="J180" i="1"/>
  <c r="I179" i="1"/>
  <c r="J179" i="1"/>
  <c r="I178" i="1"/>
  <c r="J178" i="1"/>
  <c r="I177" i="1"/>
  <c r="J177" i="1"/>
  <c r="I176" i="1"/>
  <c r="J176" i="1"/>
  <c r="I175" i="1"/>
  <c r="J175" i="1"/>
  <c r="N175" i="1"/>
  <c r="O175" i="1"/>
  <c r="I174" i="1"/>
  <c r="J174" i="1"/>
  <c r="I173" i="1"/>
  <c r="J173" i="1"/>
  <c r="N173" i="1"/>
  <c r="I172" i="1"/>
  <c r="J172" i="1"/>
  <c r="I171" i="1"/>
  <c r="J171" i="1"/>
  <c r="N171" i="1"/>
  <c r="O171" i="1"/>
  <c r="I168" i="1"/>
  <c r="J168" i="1"/>
  <c r="I167" i="1"/>
  <c r="J167" i="1"/>
  <c r="N167" i="1"/>
  <c r="O167" i="1"/>
  <c r="I165" i="1"/>
  <c r="J165" i="1"/>
  <c r="I164" i="1"/>
  <c r="J164" i="1"/>
  <c r="N164" i="1"/>
  <c r="I162" i="1"/>
  <c r="J162" i="1"/>
  <c r="I161" i="1"/>
  <c r="J161" i="1"/>
  <c r="N161" i="1"/>
  <c r="O161" i="1"/>
  <c r="I159" i="1"/>
  <c r="J159" i="1"/>
  <c r="I158" i="1"/>
  <c r="J158" i="1"/>
  <c r="N158" i="1"/>
  <c r="I157" i="1"/>
  <c r="J157" i="1"/>
  <c r="I153" i="1"/>
  <c r="J153" i="1"/>
  <c r="I152" i="1"/>
  <c r="J152" i="1"/>
  <c r="I151" i="1"/>
  <c r="J151" i="1"/>
  <c r="I147" i="1"/>
  <c r="J147" i="1"/>
  <c r="I146" i="1"/>
  <c r="J146" i="1"/>
  <c r="I143" i="1"/>
  <c r="J143" i="1"/>
  <c r="I142" i="1"/>
  <c r="J142" i="1"/>
  <c r="I140" i="1"/>
  <c r="J140" i="1"/>
  <c r="I138" i="1"/>
  <c r="J138" i="1"/>
  <c r="I137" i="1"/>
  <c r="J137" i="1"/>
  <c r="I133" i="1"/>
  <c r="J133" i="1"/>
  <c r="I132" i="1"/>
  <c r="J132" i="1"/>
  <c r="I131" i="1"/>
  <c r="J131" i="1"/>
  <c r="I130" i="1"/>
  <c r="J130" i="1"/>
  <c r="I129" i="1"/>
  <c r="J129" i="1"/>
  <c r="I127" i="1"/>
  <c r="J127" i="1"/>
  <c r="I125" i="1"/>
  <c r="J125" i="1"/>
  <c r="N125" i="1"/>
  <c r="O125" i="1"/>
  <c r="I124" i="1"/>
  <c r="J124" i="1"/>
  <c r="I123" i="1"/>
  <c r="J123" i="1"/>
  <c r="I122" i="1"/>
  <c r="J122" i="1"/>
  <c r="I121" i="1"/>
  <c r="J121" i="1"/>
  <c r="I120" i="1"/>
  <c r="J120" i="1"/>
  <c r="I117" i="1"/>
  <c r="J117" i="1"/>
  <c r="I115" i="1"/>
  <c r="J115" i="1"/>
  <c r="I114" i="1"/>
  <c r="J114" i="1"/>
  <c r="I113" i="1"/>
  <c r="J113" i="1"/>
  <c r="I112" i="1"/>
  <c r="J112" i="1"/>
  <c r="I111" i="1"/>
  <c r="J111" i="1"/>
  <c r="I110" i="1"/>
  <c r="J110" i="1"/>
  <c r="I108" i="1"/>
  <c r="J108" i="1"/>
  <c r="I107" i="1"/>
  <c r="J107" i="1"/>
  <c r="I105" i="1"/>
  <c r="J105" i="1"/>
  <c r="I103" i="1"/>
  <c r="J103" i="1"/>
  <c r="I102" i="1"/>
  <c r="J102" i="1"/>
  <c r="I101" i="1"/>
  <c r="J101" i="1"/>
  <c r="I99" i="1"/>
  <c r="J99" i="1"/>
  <c r="I98" i="1"/>
  <c r="J98" i="1"/>
  <c r="I94" i="1"/>
  <c r="J94" i="1"/>
  <c r="I93" i="1"/>
  <c r="J93" i="1"/>
  <c r="I92" i="1"/>
  <c r="J92" i="1"/>
  <c r="I90" i="1"/>
  <c r="J90" i="1"/>
  <c r="I88" i="1"/>
  <c r="J88" i="1"/>
  <c r="I85" i="1"/>
  <c r="J85" i="1"/>
  <c r="N85" i="1"/>
  <c r="I83" i="1"/>
  <c r="J83" i="1"/>
  <c r="I82" i="1"/>
  <c r="J82" i="1"/>
  <c r="N82" i="1"/>
  <c r="I80" i="1"/>
  <c r="J80" i="1"/>
  <c r="I79" i="1"/>
  <c r="J79" i="1"/>
  <c r="I78" i="1"/>
  <c r="J78" i="1"/>
  <c r="I77" i="1"/>
  <c r="J77" i="1"/>
  <c r="N77" i="1"/>
  <c r="I76" i="1"/>
  <c r="J76" i="1"/>
  <c r="I75" i="1"/>
  <c r="J75" i="1"/>
  <c r="I70" i="1"/>
  <c r="J70" i="1"/>
  <c r="I67" i="1"/>
  <c r="J67" i="1"/>
  <c r="N67" i="1"/>
  <c r="I64" i="1"/>
  <c r="J64" i="1"/>
  <c r="I63" i="1"/>
  <c r="J63" i="1"/>
  <c r="I60" i="1"/>
  <c r="J60" i="1"/>
  <c r="I59" i="1"/>
  <c r="J59" i="1"/>
  <c r="N59" i="1"/>
  <c r="I58" i="1"/>
  <c r="J58" i="1"/>
  <c r="I57" i="1"/>
  <c r="J57" i="1"/>
  <c r="I56" i="1"/>
  <c r="J56" i="1"/>
  <c r="I55" i="1"/>
  <c r="J55" i="1"/>
  <c r="N55" i="1"/>
  <c r="I54" i="1"/>
  <c r="J54" i="1"/>
  <c r="I53" i="1"/>
  <c r="J53" i="1"/>
  <c r="I52" i="1"/>
  <c r="J52" i="1"/>
  <c r="I51" i="1"/>
  <c r="J51" i="1"/>
  <c r="I50" i="1"/>
  <c r="J50" i="1"/>
  <c r="I49" i="1"/>
  <c r="J49" i="1"/>
  <c r="N49" i="1"/>
  <c r="I46" i="1"/>
  <c r="J46" i="1"/>
  <c r="I45" i="1"/>
  <c r="J45" i="1"/>
  <c r="I44" i="1"/>
  <c r="J44" i="1"/>
  <c r="I43" i="1"/>
  <c r="J43" i="1"/>
  <c r="O43" i="1"/>
  <c r="I42" i="1"/>
  <c r="J42" i="1"/>
  <c r="I41" i="1"/>
  <c r="J41" i="1"/>
  <c r="I37" i="1"/>
  <c r="J37" i="1"/>
  <c r="I35" i="1"/>
  <c r="J35" i="1"/>
  <c r="I34" i="1"/>
  <c r="J34" i="1"/>
  <c r="I33" i="1"/>
  <c r="J33" i="1"/>
  <c r="N33" i="1"/>
  <c r="I32" i="1"/>
  <c r="J32" i="1"/>
  <c r="I31" i="1"/>
  <c r="J31" i="1"/>
  <c r="I30" i="1"/>
  <c r="J30" i="1"/>
  <c r="I29" i="1"/>
  <c r="J29" i="1"/>
  <c r="I28" i="1"/>
  <c r="J28" i="1"/>
  <c r="I27" i="1"/>
  <c r="J27" i="1"/>
  <c r="N27" i="1"/>
  <c r="O27" i="1"/>
  <c r="I26" i="1"/>
  <c r="J26" i="1"/>
  <c r="I23" i="1"/>
  <c r="J23" i="1"/>
  <c r="N23" i="1"/>
  <c r="I22" i="1"/>
  <c r="J22" i="1"/>
  <c r="I21" i="1"/>
  <c r="J21" i="1"/>
  <c r="N21" i="1"/>
  <c r="I20" i="1"/>
  <c r="J20" i="1"/>
  <c r="I19" i="1"/>
  <c r="J19" i="1"/>
  <c r="I13" i="1"/>
  <c r="J13" i="1"/>
  <c r="I12" i="1"/>
  <c r="J12" i="1"/>
  <c r="N12" i="1"/>
  <c r="I11" i="1"/>
  <c r="J11" i="1"/>
  <c r="I10" i="1"/>
  <c r="J10" i="1"/>
  <c r="N10" i="1"/>
  <c r="I8" i="1"/>
  <c r="J8" i="1"/>
  <c r="I7" i="1"/>
  <c r="J7" i="1"/>
  <c r="I6" i="1"/>
  <c r="J6" i="1"/>
  <c r="G182" i="1"/>
  <c r="E182" i="1"/>
  <c r="F84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BQ105" i="1"/>
  <c r="EM105" i="1"/>
  <c r="N177" i="1"/>
  <c r="O177" i="1"/>
  <c r="BN105" i="1"/>
  <c r="EK105" i="1"/>
  <c r="EI105" i="1"/>
  <c r="G171" i="4"/>
  <c r="DO5" i="1"/>
  <c r="DQ5" i="1"/>
  <c r="DS5" i="1"/>
  <c r="DU5" i="1"/>
  <c r="DW5" i="1"/>
  <c r="DY5" i="1"/>
  <c r="EA5" i="1"/>
  <c r="EC5" i="1"/>
  <c r="EE5" i="1"/>
  <c r="AS182" i="1"/>
  <c r="Z105" i="1"/>
  <c r="AE105" i="1"/>
  <c r="AL59" i="1"/>
  <c r="AM59" i="1"/>
  <c r="N11" i="1"/>
  <c r="O11" i="1"/>
  <c r="N26" i="1"/>
  <c r="O56" i="1"/>
  <c r="N60" i="1"/>
  <c r="N70" i="1"/>
  <c r="N78" i="1"/>
  <c r="N83" i="1"/>
  <c r="O83" i="1"/>
  <c r="N140" i="1"/>
  <c r="N147" i="1"/>
  <c r="O147" i="1"/>
  <c r="N162" i="1"/>
  <c r="O162" i="1"/>
  <c r="N168" i="1"/>
  <c r="N174" i="1"/>
  <c r="O174" i="1"/>
  <c r="N178" i="1"/>
  <c r="Z107" i="1"/>
  <c r="AE107" i="1"/>
  <c r="O22" i="1"/>
  <c r="N54" i="1"/>
  <c r="N88" i="1"/>
  <c r="O88" i="1"/>
  <c r="N159" i="1"/>
  <c r="O159" i="1"/>
  <c r="N180" i="1"/>
  <c r="O180" i="1"/>
  <c r="N179" i="1"/>
  <c r="O179" i="1"/>
  <c r="N13" i="1"/>
  <c r="O13" i="1"/>
  <c r="N44" i="1"/>
  <c r="N50" i="1"/>
  <c r="N120" i="1"/>
  <c r="O120" i="1"/>
  <c r="N165" i="1"/>
  <c r="N172" i="1"/>
  <c r="O172" i="1"/>
  <c r="N176" i="1"/>
  <c r="AX182" i="1"/>
  <c r="BZ182" i="1"/>
  <c r="U70" i="1"/>
  <c r="Z70" i="1"/>
  <c r="AE70" i="1"/>
  <c r="U80" i="1"/>
  <c r="Z80" i="1"/>
  <c r="AE80" i="1"/>
  <c r="AA182" i="1"/>
  <c r="AQ59" i="1"/>
  <c r="AR59" i="1"/>
  <c r="AG59" i="1"/>
  <c r="AH59" i="1"/>
  <c r="Z117" i="1"/>
  <c r="AE117" i="1"/>
  <c r="AL84" i="1"/>
  <c r="AM84" i="1"/>
  <c r="AG74" i="1"/>
  <c r="AH74" i="1"/>
  <c r="AL66" i="1"/>
  <c r="AM66" i="1"/>
  <c r="N66" i="1"/>
  <c r="P66" i="1"/>
  <c r="U66" i="1"/>
  <c r="Z66" i="1"/>
  <c r="AE66" i="1"/>
  <c r="AG64" i="1"/>
  <c r="AH64" i="1"/>
  <c r="AL60" i="1"/>
  <c r="AM60" i="1"/>
  <c r="Z51" i="1"/>
  <c r="AE51" i="1"/>
  <c r="AJ51" i="1"/>
  <c r="AG48" i="1"/>
  <c r="AH48" i="1"/>
  <c r="AG46" i="1"/>
  <c r="AH46" i="1"/>
  <c r="AL36" i="1"/>
  <c r="AM36" i="1"/>
  <c r="BA182" i="1"/>
  <c r="AG105" i="1"/>
  <c r="AH105" i="1"/>
  <c r="Z6" i="1"/>
  <c r="AE6" i="1"/>
  <c r="AJ6" i="1"/>
  <c r="CJ182" i="1"/>
  <c r="AV182" i="1"/>
  <c r="F182" i="1"/>
  <c r="N5" i="1"/>
  <c r="P5" i="1"/>
  <c r="U5" i="1"/>
  <c r="Z5" i="1"/>
  <c r="Z22" i="1"/>
  <c r="AE22" i="1"/>
  <c r="O53" i="1"/>
  <c r="N53" i="1"/>
  <c r="N34" i="1"/>
  <c r="O34" i="1"/>
  <c r="BP182" i="1"/>
  <c r="BF182" i="1"/>
  <c r="BU182" i="1"/>
  <c r="W182" i="1"/>
  <c r="R182" i="1"/>
  <c r="BK182" i="1"/>
  <c r="CE182" i="1"/>
  <c r="N7" i="1"/>
  <c r="N19" i="1"/>
  <c r="N31" i="1"/>
  <c r="N41" i="1"/>
  <c r="N45" i="1"/>
  <c r="N90" i="1"/>
  <c r="N93" i="1"/>
  <c r="O93" i="1"/>
  <c r="N98" i="1"/>
  <c r="O98" i="1"/>
  <c r="N101" i="1"/>
  <c r="O101" i="1"/>
  <c r="N117" i="1"/>
  <c r="N121" i="1"/>
  <c r="O121" i="1"/>
  <c r="N123" i="1"/>
  <c r="O123" i="1"/>
  <c r="N129" i="1"/>
  <c r="O129" i="1"/>
  <c r="N131" i="1"/>
  <c r="N133" i="1"/>
  <c r="O133" i="1"/>
  <c r="N142" i="1"/>
  <c r="O142" i="1"/>
  <c r="N146" i="1"/>
  <c r="N151" i="1"/>
  <c r="O151" i="1"/>
  <c r="N153" i="1"/>
  <c r="O153" i="1"/>
  <c r="N157" i="1"/>
  <c r="O157" i="1"/>
  <c r="N152" i="1"/>
  <c r="O152" i="1"/>
  <c r="N143" i="1"/>
  <c r="O143" i="1"/>
  <c r="N137" i="1"/>
  <c r="N132" i="1"/>
  <c r="O132" i="1"/>
  <c r="N124" i="1"/>
  <c r="Z158" i="1"/>
  <c r="AL21" i="1"/>
  <c r="AM21" i="1"/>
  <c r="I182" i="1"/>
  <c r="N56" i="1"/>
  <c r="O82" i="1"/>
  <c r="O44" i="1"/>
  <c r="Z171" i="1"/>
  <c r="AE171" i="1"/>
  <c r="Z153" i="1"/>
  <c r="AE153" i="1"/>
  <c r="AJ153" i="1"/>
  <c r="AO153" i="1"/>
  <c r="AT153" i="1"/>
  <c r="AY153" i="1"/>
  <c r="BD153" i="1"/>
  <c r="BI153" i="1"/>
  <c r="BN153" i="1"/>
  <c r="BS153" i="1"/>
  <c r="BX153" i="1"/>
  <c r="CC153" i="1"/>
  <c r="CH153" i="1"/>
  <c r="CM153" i="1"/>
  <c r="CO153" i="1"/>
  <c r="CQ153" i="1"/>
  <c r="CS153" i="1"/>
  <c r="CU153" i="1"/>
  <c r="CW153" i="1"/>
  <c r="CY153" i="1"/>
  <c r="DA153" i="1"/>
  <c r="DC153" i="1"/>
  <c r="DE153" i="1"/>
  <c r="DG153" i="1"/>
  <c r="DI153" i="1"/>
  <c r="DK153" i="1"/>
  <c r="DM153" i="1"/>
  <c r="DO153" i="1"/>
  <c r="DQ153" i="1"/>
  <c r="DS153" i="1"/>
  <c r="DU153" i="1"/>
  <c r="DW153" i="1"/>
  <c r="DY153" i="1"/>
  <c r="EA153" i="1"/>
  <c r="EC153" i="1"/>
  <c r="EE153" i="1"/>
  <c r="EG153" i="1"/>
  <c r="EI153" i="1"/>
  <c r="EK153" i="1"/>
  <c r="EM153" i="1"/>
  <c r="AL148" i="1"/>
  <c r="AM148" i="1"/>
  <c r="Z125" i="1"/>
  <c r="AE125" i="1"/>
  <c r="AJ125" i="1"/>
  <c r="Z114" i="1"/>
  <c r="AE114" i="1"/>
  <c r="Z113" i="1"/>
  <c r="AE113" i="1"/>
  <c r="Z111" i="1"/>
  <c r="AG99" i="1"/>
  <c r="AH99" i="1"/>
  <c r="AG97" i="1"/>
  <c r="AH97" i="1"/>
  <c r="AG92" i="1"/>
  <c r="AH92" i="1"/>
  <c r="AQ84" i="1"/>
  <c r="AR84" i="1"/>
  <c r="AG84" i="1"/>
  <c r="AH84" i="1"/>
  <c r="AL81" i="1"/>
  <c r="AM81" i="1"/>
  <c r="AL74" i="1"/>
  <c r="AM74" i="1"/>
  <c r="N154" i="1"/>
  <c r="P154" i="1"/>
  <c r="U154" i="1"/>
  <c r="Z154" i="1"/>
  <c r="AE154" i="1"/>
  <c r="AL146" i="1"/>
  <c r="AM146" i="1"/>
  <c r="AG141" i="1"/>
  <c r="AH141" i="1"/>
  <c r="AG118" i="1"/>
  <c r="AH118" i="1"/>
  <c r="BS105" i="1"/>
  <c r="BX105" i="1"/>
  <c r="CC105" i="1"/>
  <c r="CH105" i="1"/>
  <c r="CM105" i="1"/>
  <c r="CO105" i="1"/>
  <c r="CQ105" i="1"/>
  <c r="CS105" i="1"/>
  <c r="CU105" i="1"/>
  <c r="CW105" i="1"/>
  <c r="CY105" i="1"/>
  <c r="DA105" i="1"/>
  <c r="DC105" i="1"/>
  <c r="DE105" i="1"/>
  <c r="AL104" i="1"/>
  <c r="AM104" i="1"/>
  <c r="AL101" i="1"/>
  <c r="AM101" i="1"/>
  <c r="AL98" i="1"/>
  <c r="AM98" i="1"/>
  <c r="Z98" i="1"/>
  <c r="AE98" i="1"/>
  <c r="AL92" i="1"/>
  <c r="AM92" i="1"/>
  <c r="AL91" i="1"/>
  <c r="AM91" i="1"/>
  <c r="AL85" i="1"/>
  <c r="AM85" i="1"/>
  <c r="Z77" i="1"/>
  <c r="AE77" i="1"/>
  <c r="AL76" i="1"/>
  <c r="AM76" i="1"/>
  <c r="AQ74" i="1"/>
  <c r="AR74" i="1"/>
  <c r="AG72" i="1"/>
  <c r="AH72" i="1"/>
  <c r="AL20" i="1"/>
  <c r="AM20" i="1"/>
  <c r="N130" i="1"/>
  <c r="N127" i="1"/>
  <c r="N122" i="1"/>
  <c r="O122" i="1"/>
  <c r="AL179" i="1"/>
  <c r="AM179" i="1"/>
  <c r="AL178" i="1"/>
  <c r="AM178" i="1"/>
  <c r="AL177" i="1"/>
  <c r="AM177" i="1"/>
  <c r="N156" i="1"/>
  <c r="P156" i="1"/>
  <c r="AG152" i="1"/>
  <c r="AH152" i="1"/>
  <c r="AG144" i="1"/>
  <c r="AH144" i="1"/>
  <c r="N144" i="1"/>
  <c r="P144" i="1"/>
  <c r="U144" i="1"/>
  <c r="Z144" i="1"/>
  <c r="AE144" i="1"/>
  <c r="AL143" i="1"/>
  <c r="AM143" i="1"/>
  <c r="AG142" i="1"/>
  <c r="AH142" i="1"/>
  <c r="AL141" i="1"/>
  <c r="AM141" i="1"/>
  <c r="N134" i="1"/>
  <c r="P134" i="1"/>
  <c r="AL133" i="1"/>
  <c r="AM133" i="1"/>
  <c r="AG127" i="1"/>
  <c r="AH127" i="1"/>
  <c r="AL118" i="1"/>
  <c r="AM118" i="1"/>
  <c r="N118" i="1"/>
  <c r="P118" i="1"/>
  <c r="U118" i="1"/>
  <c r="Z118" i="1"/>
  <c r="AE118" i="1"/>
  <c r="AG108" i="1"/>
  <c r="AH108" i="1"/>
  <c r="AG106" i="1"/>
  <c r="AH106" i="1"/>
  <c r="Z28" i="1"/>
  <c r="AE28" i="1"/>
  <c r="AG23" i="1"/>
  <c r="AH23" i="1"/>
  <c r="AG20" i="1"/>
  <c r="AH20" i="1"/>
  <c r="Z13" i="1"/>
  <c r="AE13" i="1"/>
  <c r="AJ13" i="1"/>
  <c r="O78" i="1"/>
  <c r="O67" i="1"/>
  <c r="AG167" i="1"/>
  <c r="AH167" i="1"/>
  <c r="N166" i="1"/>
  <c r="P166" i="1"/>
  <c r="U166" i="1"/>
  <c r="Z166" i="1"/>
  <c r="AE166" i="1"/>
  <c r="AG165" i="1"/>
  <c r="AH165" i="1"/>
  <c r="AG164" i="1"/>
  <c r="AH164" i="1"/>
  <c r="AL99" i="1"/>
  <c r="AM99" i="1"/>
  <c r="AL94" i="1"/>
  <c r="AM94" i="1"/>
  <c r="AL93" i="1"/>
  <c r="AM93" i="1"/>
  <c r="AQ92" i="1"/>
  <c r="AR92" i="1"/>
  <c r="N71" i="1"/>
  <c r="P71" i="1"/>
  <c r="U71" i="1"/>
  <c r="Z71" i="1"/>
  <c r="AE71" i="1"/>
  <c r="AL67" i="1"/>
  <c r="AM67" i="1"/>
  <c r="AQ66" i="1"/>
  <c r="AR66" i="1"/>
  <c r="AG66" i="1"/>
  <c r="AH66" i="1"/>
  <c r="AG52" i="1"/>
  <c r="AH52" i="1"/>
  <c r="U142" i="1"/>
  <c r="Z142" i="1"/>
  <c r="AE142" i="1"/>
  <c r="AJ142" i="1"/>
  <c r="S182" i="1"/>
  <c r="CK182" i="1"/>
  <c r="CA182" i="1"/>
  <c r="BQ182" i="1"/>
  <c r="BG182" i="1"/>
  <c r="AW182" i="1"/>
  <c r="M182" i="1"/>
  <c r="X182" i="1"/>
  <c r="CF182" i="1"/>
  <c r="BV182" i="1"/>
  <c r="BL182" i="1"/>
  <c r="BB182" i="1"/>
  <c r="N22" i="1"/>
  <c r="N43" i="1"/>
  <c r="O77" i="1"/>
  <c r="N8" i="1"/>
  <c r="O8" i="1"/>
  <c r="N20" i="1"/>
  <c r="N30" i="1"/>
  <c r="N42" i="1"/>
  <c r="N52" i="1"/>
  <c r="N76" i="1"/>
  <c r="N80" i="1"/>
  <c r="N92" i="1"/>
  <c r="N94" i="1"/>
  <c r="O94" i="1"/>
  <c r="N99" i="1"/>
  <c r="N102" i="1"/>
  <c r="O102" i="1"/>
  <c r="N105" i="1"/>
  <c r="N108" i="1"/>
  <c r="O108" i="1"/>
  <c r="N111" i="1"/>
  <c r="N113" i="1"/>
  <c r="N115" i="1"/>
  <c r="O115" i="1"/>
  <c r="N181" i="1"/>
  <c r="P181" i="1"/>
  <c r="U181" i="1"/>
  <c r="Z181" i="1"/>
  <c r="AE181" i="1"/>
  <c r="N170" i="1"/>
  <c r="P170" i="1"/>
  <c r="AG168" i="1"/>
  <c r="AH168" i="1"/>
  <c r="AG161" i="1"/>
  <c r="AH161" i="1"/>
  <c r="AL142" i="1"/>
  <c r="AM142" i="1"/>
  <c r="AT140" i="1"/>
  <c r="AY140" i="1"/>
  <c r="BD140" i="1"/>
  <c r="BI140" i="1"/>
  <c r="BN140" i="1"/>
  <c r="BS140" i="1"/>
  <c r="BX140" i="1"/>
  <c r="CC140" i="1"/>
  <c r="CH140" i="1"/>
  <c r="CM140" i="1"/>
  <c r="CO140" i="1"/>
  <c r="CQ140" i="1"/>
  <c r="CS140" i="1"/>
  <c r="CU140" i="1"/>
  <c r="CW140" i="1"/>
  <c r="CY140" i="1"/>
  <c r="DA140" i="1"/>
  <c r="DC140" i="1"/>
  <c r="DE140" i="1"/>
  <c r="DG140" i="1"/>
  <c r="DI140" i="1"/>
  <c r="DK140" i="1"/>
  <c r="DM140" i="1"/>
  <c r="DO140" i="1"/>
  <c r="DQ140" i="1"/>
  <c r="DS140" i="1"/>
  <c r="DU140" i="1"/>
  <c r="DW140" i="1"/>
  <c r="DY140" i="1"/>
  <c r="EA140" i="1"/>
  <c r="EC140" i="1"/>
  <c r="EE140" i="1"/>
  <c r="EG140" i="1"/>
  <c r="EI140" i="1"/>
  <c r="EK140" i="1"/>
  <c r="EM140" i="1"/>
  <c r="AL139" i="1"/>
  <c r="AM139" i="1"/>
  <c r="AL138" i="1"/>
  <c r="AM138" i="1"/>
  <c r="AG151" i="1"/>
  <c r="AH151" i="1"/>
  <c r="AG150" i="1"/>
  <c r="AH150" i="1"/>
  <c r="N150" i="1"/>
  <c r="P150" i="1"/>
  <c r="U150" i="1"/>
  <c r="Z150" i="1"/>
  <c r="AE150" i="1"/>
  <c r="AT149" i="1"/>
  <c r="AY149" i="1"/>
  <c r="BD149" i="1"/>
  <c r="BI149" i="1"/>
  <c r="BN149" i="1"/>
  <c r="BS149" i="1"/>
  <c r="BX149" i="1"/>
  <c r="CC149" i="1"/>
  <c r="CH149" i="1"/>
  <c r="CM149" i="1"/>
  <c r="CO149" i="1"/>
  <c r="CQ149" i="1"/>
  <c r="CS149" i="1"/>
  <c r="CU149" i="1"/>
  <c r="CW149" i="1"/>
  <c r="CY149" i="1"/>
  <c r="DA149" i="1"/>
  <c r="DC149" i="1"/>
  <c r="DE149" i="1"/>
  <c r="DG149" i="1"/>
  <c r="DI149" i="1"/>
  <c r="DK149" i="1"/>
  <c r="DM149" i="1"/>
  <c r="DO149" i="1"/>
  <c r="DQ149" i="1"/>
  <c r="DS149" i="1"/>
  <c r="DU149" i="1"/>
  <c r="DW149" i="1"/>
  <c r="DY149" i="1"/>
  <c r="EA149" i="1"/>
  <c r="EC149" i="1"/>
  <c r="EE149" i="1"/>
  <c r="EG149" i="1"/>
  <c r="EI149" i="1"/>
  <c r="EK149" i="1"/>
  <c r="EM149" i="1"/>
  <c r="Z122" i="1"/>
  <c r="AE122" i="1"/>
  <c r="AJ122" i="1"/>
  <c r="AQ118" i="1"/>
  <c r="AR118" i="1"/>
  <c r="AL136" i="1"/>
  <c r="AM136" i="1"/>
  <c r="AG134" i="1"/>
  <c r="AH134" i="1"/>
  <c r="AG129" i="1"/>
  <c r="AH129" i="1"/>
  <c r="AG123" i="1"/>
  <c r="AH123" i="1"/>
  <c r="AL121" i="1"/>
  <c r="AM121" i="1"/>
  <c r="AL120" i="1"/>
  <c r="AM120" i="1"/>
  <c r="AL119" i="1"/>
  <c r="AM119" i="1"/>
  <c r="AL116" i="1"/>
  <c r="AM116" i="1"/>
  <c r="AL113" i="1"/>
  <c r="AM113" i="1"/>
  <c r="AG112" i="1"/>
  <c r="AH112" i="1"/>
  <c r="AL109" i="1"/>
  <c r="AM109" i="1"/>
  <c r="AG102" i="1"/>
  <c r="AH102" i="1"/>
  <c r="AQ98" i="1"/>
  <c r="AR98" i="1"/>
  <c r="AG98" i="1"/>
  <c r="AH98" i="1"/>
  <c r="AL95" i="1"/>
  <c r="AM95" i="1"/>
  <c r="AQ94" i="1"/>
  <c r="AR94" i="1"/>
  <c r="Z92" i="1"/>
  <c r="AE92" i="1"/>
  <c r="AQ91" i="1"/>
  <c r="AR91" i="1"/>
  <c r="AG91" i="1"/>
  <c r="AH91" i="1"/>
  <c r="Z90" i="1"/>
  <c r="AE90" i="1"/>
  <c r="AL86" i="1"/>
  <c r="AM86" i="1"/>
  <c r="AQ85" i="1"/>
  <c r="AR85" i="1"/>
  <c r="AG85" i="1"/>
  <c r="AH85" i="1"/>
  <c r="AL82" i="1"/>
  <c r="AM82" i="1"/>
  <c r="AG80" i="1"/>
  <c r="AH80" i="1"/>
  <c r="AG77" i="1"/>
  <c r="AH77" i="1"/>
  <c r="AG71" i="1"/>
  <c r="AH71" i="1"/>
  <c r="AL61" i="1"/>
  <c r="AM61" i="1"/>
  <c r="AQ60" i="1"/>
  <c r="AR60" i="1"/>
  <c r="AG60" i="1"/>
  <c r="AH60" i="1"/>
  <c r="Z59" i="1"/>
  <c r="AE59" i="1"/>
  <c r="Z52" i="1"/>
  <c r="AE52" i="1"/>
  <c r="Z46" i="1"/>
  <c r="AE46" i="1"/>
  <c r="AJ46" i="1"/>
  <c r="Z32" i="1"/>
  <c r="AE32" i="1"/>
  <c r="AG28" i="1"/>
  <c r="AH28" i="1"/>
  <c r="Z20" i="1"/>
  <c r="AE20" i="1"/>
  <c r="AL17" i="1"/>
  <c r="AM17" i="1"/>
  <c r="AL16" i="1"/>
  <c r="AM16" i="1"/>
  <c r="AL7" i="1"/>
  <c r="AM7" i="1"/>
  <c r="Z23" i="1"/>
  <c r="AE23" i="1"/>
  <c r="AG22" i="1"/>
  <c r="AH22" i="1"/>
  <c r="AQ20" i="1"/>
  <c r="AR20" i="1"/>
  <c r="N145" i="1"/>
  <c r="P145" i="1"/>
  <c r="U145" i="1"/>
  <c r="Z145" i="1"/>
  <c r="AE145" i="1"/>
  <c r="N141" i="1"/>
  <c r="P141" i="1"/>
  <c r="U141" i="1"/>
  <c r="Z141" i="1"/>
  <c r="AE141" i="1"/>
  <c r="N106" i="1"/>
  <c r="P106" i="1"/>
  <c r="U106" i="1"/>
  <c r="N97" i="1"/>
  <c r="P97" i="1"/>
  <c r="U97" i="1"/>
  <c r="Z97" i="1"/>
  <c r="AE97" i="1"/>
  <c r="N84" i="1"/>
  <c r="P84" i="1"/>
  <c r="U84" i="1"/>
  <c r="Z84" i="1"/>
  <c r="AE84" i="1"/>
  <c r="U170" i="1"/>
  <c r="Z170" i="1"/>
  <c r="AE170" i="1"/>
  <c r="AJ170" i="1"/>
  <c r="U134" i="1"/>
  <c r="AL68" i="1"/>
  <c r="AM68" i="1"/>
  <c r="AQ68" i="1"/>
  <c r="AR68" i="1"/>
  <c r="N103" i="1"/>
  <c r="N107" i="1"/>
  <c r="O107" i="1"/>
  <c r="N110" i="1"/>
  <c r="O110" i="1"/>
  <c r="N112" i="1"/>
  <c r="O112" i="1"/>
  <c r="N114" i="1"/>
  <c r="O114" i="1"/>
  <c r="N138" i="1"/>
  <c r="AF182" i="1"/>
  <c r="AL180" i="1"/>
  <c r="AM180" i="1"/>
  <c r="AQ179" i="1"/>
  <c r="AR179" i="1"/>
  <c r="AG179" i="1"/>
  <c r="AH179" i="1"/>
  <c r="Z179" i="1"/>
  <c r="AE179" i="1"/>
  <c r="AQ178" i="1"/>
  <c r="AR178" i="1"/>
  <c r="AG178" i="1"/>
  <c r="AH178" i="1"/>
  <c r="Z178" i="1"/>
  <c r="AE178" i="1"/>
  <c r="AQ177" i="1"/>
  <c r="AR177" i="1"/>
  <c r="AG177" i="1"/>
  <c r="AH177" i="1"/>
  <c r="Z177" i="1"/>
  <c r="AE177" i="1"/>
  <c r="Z176" i="1"/>
  <c r="AE176" i="1"/>
  <c r="AL174" i="1"/>
  <c r="AM174" i="1"/>
  <c r="AG171" i="1"/>
  <c r="AH171" i="1"/>
  <c r="AG169" i="1"/>
  <c r="AH169" i="1"/>
  <c r="AL167" i="1"/>
  <c r="AM167" i="1"/>
  <c r="AG163" i="1"/>
  <c r="AH163" i="1"/>
  <c r="AG158" i="1"/>
  <c r="AH158" i="1"/>
  <c r="Z157" i="1"/>
  <c r="AE157" i="1"/>
  <c r="AL150" i="1"/>
  <c r="AM150" i="1"/>
  <c r="AQ148" i="1"/>
  <c r="AR148" i="1"/>
  <c r="AG148" i="1"/>
  <c r="AH148" i="1"/>
  <c r="AL147" i="1"/>
  <c r="AM147" i="1"/>
  <c r="Z146" i="1"/>
  <c r="AE146" i="1"/>
  <c r="AJ146" i="1"/>
  <c r="AL144" i="1"/>
  <c r="AM144" i="1"/>
  <c r="Z143" i="1"/>
  <c r="AE143" i="1"/>
  <c r="Z138" i="1"/>
  <c r="AE138" i="1"/>
  <c r="AL137" i="1"/>
  <c r="AM137" i="1"/>
  <c r="AG135" i="1"/>
  <c r="AH135" i="1"/>
  <c r="Z133" i="1"/>
  <c r="AE133" i="1"/>
  <c r="AL132" i="1"/>
  <c r="AM132" i="1"/>
  <c r="AG128" i="1"/>
  <c r="AH128" i="1"/>
  <c r="AG126" i="1"/>
  <c r="AH126" i="1"/>
  <c r="Z124" i="1"/>
  <c r="AE124" i="1"/>
  <c r="AG121" i="1"/>
  <c r="AH121" i="1"/>
  <c r="Z121" i="1"/>
  <c r="AE121" i="1"/>
  <c r="AQ120" i="1"/>
  <c r="AR120" i="1"/>
  <c r="AG120" i="1"/>
  <c r="AH120" i="1"/>
  <c r="Z120" i="1"/>
  <c r="AE120" i="1"/>
  <c r="AQ119" i="1"/>
  <c r="AR119" i="1"/>
  <c r="AG119" i="1"/>
  <c r="AH119" i="1"/>
  <c r="AQ116" i="1"/>
  <c r="AR116" i="1"/>
  <c r="AG116" i="1"/>
  <c r="AH116" i="1"/>
  <c r="AL115" i="1"/>
  <c r="AM115" i="1"/>
  <c r="AQ113" i="1"/>
  <c r="AR113" i="1"/>
  <c r="AG113" i="1"/>
  <c r="AH113" i="1"/>
  <c r="AG111" i="1"/>
  <c r="AH111" i="1"/>
  <c r="AL110" i="1"/>
  <c r="AM110" i="1"/>
  <c r="AG107" i="1"/>
  <c r="AH107" i="1"/>
  <c r="Z103" i="1"/>
  <c r="AE103" i="1"/>
  <c r="AJ103" i="1"/>
  <c r="Z101" i="1"/>
  <c r="AE101" i="1"/>
  <c r="AG100" i="1"/>
  <c r="AH100" i="1"/>
  <c r="AG96" i="1"/>
  <c r="AH96" i="1"/>
  <c r="AG94" i="1"/>
  <c r="AH94" i="1"/>
  <c r="AL89" i="1"/>
  <c r="AM89" i="1"/>
  <c r="N87" i="1"/>
  <c r="P87" i="1"/>
  <c r="U87" i="1"/>
  <c r="Z87" i="1"/>
  <c r="AE87" i="1"/>
  <c r="AJ87" i="1"/>
  <c r="N86" i="1"/>
  <c r="P86" i="1"/>
  <c r="U86" i="1"/>
  <c r="Z86" i="1"/>
  <c r="AE86" i="1"/>
  <c r="Z82" i="1"/>
  <c r="AE82" i="1"/>
  <c r="N81" i="1"/>
  <c r="P81" i="1"/>
  <c r="U81" i="1"/>
  <c r="Z81" i="1"/>
  <c r="AE81" i="1"/>
  <c r="AJ81" i="1"/>
  <c r="AL79" i="1"/>
  <c r="AM79" i="1"/>
  <c r="AL72" i="1"/>
  <c r="AM72" i="1"/>
  <c r="N72" i="1"/>
  <c r="P72" i="1"/>
  <c r="U72" i="1"/>
  <c r="Z72" i="1"/>
  <c r="AE72" i="1"/>
  <c r="AG70" i="1"/>
  <c r="AH70" i="1"/>
  <c r="N48" i="1"/>
  <c r="P48" i="1"/>
  <c r="U48" i="1"/>
  <c r="Z48" i="1"/>
  <c r="Z174" i="1"/>
  <c r="AE174" i="1"/>
  <c r="AJ174" i="1"/>
  <c r="Z172" i="1"/>
  <c r="N169" i="1"/>
  <c r="P169" i="1"/>
  <c r="U169" i="1"/>
  <c r="Z169" i="1"/>
  <c r="AE169" i="1"/>
  <c r="N163" i="1"/>
  <c r="P163" i="1"/>
  <c r="U163" i="1"/>
  <c r="Z163" i="1"/>
  <c r="AE163" i="1"/>
  <c r="Z162" i="1"/>
  <c r="AE162" i="1"/>
  <c r="Z159" i="1"/>
  <c r="AE159" i="1"/>
  <c r="Z151" i="1"/>
  <c r="AE151" i="1"/>
  <c r="Z147" i="1"/>
  <c r="AE147" i="1"/>
  <c r="Z137" i="1"/>
  <c r="AE137" i="1"/>
  <c r="N135" i="1"/>
  <c r="P135" i="1"/>
  <c r="U135" i="1"/>
  <c r="Z135" i="1"/>
  <c r="AE135" i="1"/>
  <c r="Z132" i="1"/>
  <c r="AE132" i="1"/>
  <c r="Z131" i="1"/>
  <c r="AE131" i="1"/>
  <c r="AJ131" i="1"/>
  <c r="Z130" i="1"/>
  <c r="AE130" i="1"/>
  <c r="AJ130" i="1"/>
  <c r="N128" i="1"/>
  <c r="P128" i="1"/>
  <c r="U128" i="1"/>
  <c r="Z128" i="1"/>
  <c r="AE128" i="1"/>
  <c r="N126" i="1"/>
  <c r="P126" i="1"/>
  <c r="U126" i="1"/>
  <c r="Z126" i="1"/>
  <c r="AE126" i="1"/>
  <c r="N119" i="1"/>
  <c r="P119" i="1"/>
  <c r="U119" i="1"/>
  <c r="Z119" i="1"/>
  <c r="AE119" i="1"/>
  <c r="Z115" i="1"/>
  <c r="AE115" i="1"/>
  <c r="Z110" i="1"/>
  <c r="AE110" i="1"/>
  <c r="N100" i="1"/>
  <c r="P100" i="1"/>
  <c r="U100" i="1"/>
  <c r="Z100" i="1"/>
  <c r="AE100" i="1"/>
  <c r="N96" i="1"/>
  <c r="P96" i="1"/>
  <c r="U96" i="1"/>
  <c r="Z96" i="1"/>
  <c r="AE96" i="1"/>
  <c r="N91" i="1"/>
  <c r="P91" i="1"/>
  <c r="U91" i="1"/>
  <c r="Z91" i="1"/>
  <c r="AE91" i="1"/>
  <c r="Z88" i="1"/>
  <c r="AE88" i="1"/>
  <c r="Z79" i="1"/>
  <c r="AE79" i="1"/>
  <c r="Z73" i="1"/>
  <c r="AE73" i="1"/>
  <c r="AJ73" i="1"/>
  <c r="AO73" i="1"/>
  <c r="AT73" i="1"/>
  <c r="AY73" i="1"/>
  <c r="BD73" i="1"/>
  <c r="BI73" i="1"/>
  <c r="BN73" i="1"/>
  <c r="BS73" i="1"/>
  <c r="BX73" i="1"/>
  <c r="CC73" i="1"/>
  <c r="CH73" i="1"/>
  <c r="CM73" i="1"/>
  <c r="CO73" i="1"/>
  <c r="CQ73" i="1"/>
  <c r="CS73" i="1"/>
  <c r="CU73" i="1"/>
  <c r="CW73" i="1"/>
  <c r="CY73" i="1"/>
  <c r="DA73" i="1"/>
  <c r="DC73" i="1"/>
  <c r="DE73" i="1"/>
  <c r="DG73" i="1"/>
  <c r="DI73" i="1"/>
  <c r="DK73" i="1"/>
  <c r="DM73" i="1"/>
  <c r="DO73" i="1"/>
  <c r="DQ73" i="1"/>
  <c r="DS73" i="1"/>
  <c r="DU73" i="1"/>
  <c r="DW73" i="1"/>
  <c r="DY73" i="1"/>
  <c r="EA73" i="1"/>
  <c r="EC73" i="1"/>
  <c r="EE73" i="1"/>
  <c r="EG73" i="1"/>
  <c r="EI73" i="1"/>
  <c r="EK73" i="1"/>
  <c r="EM73" i="1"/>
  <c r="N69" i="1"/>
  <c r="P69" i="1"/>
  <c r="U69" i="1"/>
  <c r="Z69" i="1"/>
  <c r="AE69" i="1"/>
  <c r="AG78" i="1"/>
  <c r="AH78" i="1"/>
  <c r="Z76" i="1"/>
  <c r="AE76" i="1"/>
  <c r="AG75" i="1"/>
  <c r="AH75" i="1"/>
  <c r="N74" i="1"/>
  <c r="P74" i="1"/>
  <c r="U74" i="1"/>
  <c r="Z74" i="1"/>
  <c r="AE74" i="1"/>
  <c r="AL70" i="1"/>
  <c r="AM70" i="1"/>
  <c r="AG68" i="1"/>
  <c r="AH68" i="1"/>
  <c r="N68" i="1"/>
  <c r="P68" i="1"/>
  <c r="U68" i="1"/>
  <c r="Z68" i="1"/>
  <c r="AE68" i="1"/>
  <c r="Z67" i="1"/>
  <c r="AE67" i="1"/>
  <c r="AL64" i="1"/>
  <c r="AM64" i="1"/>
  <c r="AL63" i="1"/>
  <c r="AM63" i="1"/>
  <c r="N61" i="1"/>
  <c r="P61" i="1"/>
  <c r="U61" i="1"/>
  <c r="Z61" i="1"/>
  <c r="AE61" i="1"/>
  <c r="Z56" i="1"/>
  <c r="AE56" i="1"/>
  <c r="Z55" i="1"/>
  <c r="AE55" i="1"/>
  <c r="Z50" i="1"/>
  <c r="AE50" i="1"/>
  <c r="AG49" i="1"/>
  <c r="AH49" i="1"/>
  <c r="AG45" i="1"/>
  <c r="AH45" i="1"/>
  <c r="Z43" i="1"/>
  <c r="AE43" i="1"/>
  <c r="Z42" i="1"/>
  <c r="AE42" i="1"/>
  <c r="AG41" i="1"/>
  <c r="AH41" i="1"/>
  <c r="N39" i="1"/>
  <c r="P39" i="1"/>
  <c r="U39" i="1"/>
  <c r="Z39" i="1"/>
  <c r="AE39" i="1"/>
  <c r="AL38" i="1"/>
  <c r="AM38" i="1"/>
  <c r="AG37" i="1"/>
  <c r="AH37" i="1"/>
  <c r="AQ36" i="1"/>
  <c r="AR36" i="1"/>
  <c r="AG36" i="1"/>
  <c r="AH36" i="1"/>
  <c r="Z35" i="1"/>
  <c r="AE35" i="1"/>
  <c r="AG34" i="1"/>
  <c r="AH34" i="1"/>
  <c r="Z33" i="1"/>
  <c r="AE33" i="1"/>
  <c r="AG32" i="1"/>
  <c r="AH32" i="1"/>
  <c r="AG30" i="1"/>
  <c r="AH30" i="1"/>
  <c r="Z30" i="1"/>
  <c r="AE30" i="1"/>
  <c r="Z29" i="1"/>
  <c r="AE29" i="1"/>
  <c r="Z27" i="1"/>
  <c r="AE27" i="1"/>
  <c r="AG26" i="1"/>
  <c r="AH26" i="1"/>
  <c r="N24" i="1"/>
  <c r="P24" i="1"/>
  <c r="U24" i="1"/>
  <c r="Z24" i="1"/>
  <c r="AE24" i="1"/>
  <c r="AL22" i="1"/>
  <c r="AM22" i="1"/>
  <c r="Z21" i="1"/>
  <c r="AE21" i="1"/>
  <c r="AL18" i="1"/>
  <c r="AM18" i="1"/>
  <c r="AQ17" i="1"/>
  <c r="AR17" i="1"/>
  <c r="N17" i="1"/>
  <c r="P17" i="1"/>
  <c r="U17" i="1"/>
  <c r="Z17" i="1"/>
  <c r="AE17" i="1"/>
  <c r="AJ17" i="1"/>
  <c r="AQ16" i="1"/>
  <c r="AR16" i="1"/>
  <c r="AL14" i="1"/>
  <c r="AM14" i="1"/>
  <c r="BS11" i="1"/>
  <c r="BX11" i="1"/>
  <c r="CC11" i="1"/>
  <c r="CH11" i="1"/>
  <c r="CM11" i="1"/>
  <c r="CO11" i="1"/>
  <c r="CQ11" i="1"/>
  <c r="CS11" i="1"/>
  <c r="CU11" i="1"/>
  <c r="CW11" i="1"/>
  <c r="CY11" i="1"/>
  <c r="DA11" i="1"/>
  <c r="DC11" i="1"/>
  <c r="DE11" i="1"/>
  <c r="DG11" i="1"/>
  <c r="DI11" i="1"/>
  <c r="DK11" i="1"/>
  <c r="DM11" i="1"/>
  <c r="DO11" i="1"/>
  <c r="DQ11" i="1"/>
  <c r="DS11" i="1"/>
  <c r="DU11" i="1"/>
  <c r="DW11" i="1"/>
  <c r="DY11" i="1"/>
  <c r="EA11" i="1"/>
  <c r="EC11" i="1"/>
  <c r="EE11" i="1"/>
  <c r="EG11" i="1"/>
  <c r="EI11" i="1"/>
  <c r="EK11" i="1"/>
  <c r="EM11" i="1"/>
  <c r="N9" i="1"/>
  <c r="P9" i="1"/>
  <c r="U9" i="1"/>
  <c r="Z9" i="1"/>
  <c r="AE9" i="1"/>
  <c r="AJ9" i="1"/>
  <c r="Z8" i="1"/>
  <c r="AE8" i="1"/>
  <c r="AJ8" i="1"/>
  <c r="AQ7" i="1"/>
  <c r="AR7" i="1"/>
  <c r="N65" i="1"/>
  <c r="P65" i="1"/>
  <c r="U65" i="1"/>
  <c r="Z65" i="1"/>
  <c r="AE65" i="1"/>
  <c r="Z64" i="1"/>
  <c r="AE64" i="1"/>
  <c r="Z63" i="1"/>
  <c r="AE63" i="1"/>
  <c r="N62" i="1"/>
  <c r="P62" i="1"/>
  <c r="U62" i="1"/>
  <c r="Z62" i="1"/>
  <c r="AE62" i="1"/>
  <c r="Z58" i="1"/>
  <c r="AE58" i="1"/>
  <c r="AJ58" i="1"/>
  <c r="AO58" i="1"/>
  <c r="AT58" i="1"/>
  <c r="AY58" i="1"/>
  <c r="BD58" i="1"/>
  <c r="BI58" i="1"/>
  <c r="BN58" i="1"/>
  <c r="BS58" i="1"/>
  <c r="BX58" i="1"/>
  <c r="CC58" i="1"/>
  <c r="CH58" i="1"/>
  <c r="CM58" i="1"/>
  <c r="CO58" i="1"/>
  <c r="CQ58" i="1"/>
  <c r="CS58" i="1"/>
  <c r="CU58" i="1"/>
  <c r="CW58" i="1"/>
  <c r="CY58" i="1"/>
  <c r="DA58" i="1"/>
  <c r="DC58" i="1"/>
  <c r="DE58" i="1"/>
  <c r="DG58" i="1"/>
  <c r="DI58" i="1"/>
  <c r="DK58" i="1"/>
  <c r="DM58" i="1"/>
  <c r="DO58" i="1"/>
  <c r="DQ58" i="1"/>
  <c r="DS58" i="1"/>
  <c r="DU58" i="1"/>
  <c r="DW58" i="1"/>
  <c r="DY58" i="1"/>
  <c r="EA58" i="1"/>
  <c r="EC58" i="1"/>
  <c r="EE58" i="1"/>
  <c r="EG58" i="1"/>
  <c r="EI58" i="1"/>
  <c r="EK58" i="1"/>
  <c r="EM58" i="1"/>
  <c r="Z57" i="1"/>
  <c r="AE57" i="1"/>
  <c r="AJ57" i="1"/>
  <c r="AO57" i="1"/>
  <c r="AT57" i="1"/>
  <c r="AY57" i="1"/>
  <c r="BD57" i="1"/>
  <c r="BI57" i="1"/>
  <c r="BN57" i="1"/>
  <c r="BS57" i="1"/>
  <c r="BX57" i="1"/>
  <c r="CC57" i="1"/>
  <c r="CH57" i="1"/>
  <c r="CM57" i="1"/>
  <c r="CO57" i="1"/>
  <c r="CQ57" i="1"/>
  <c r="CS57" i="1"/>
  <c r="CU57" i="1"/>
  <c r="CW57" i="1"/>
  <c r="CY57" i="1"/>
  <c r="DA57" i="1"/>
  <c r="DC57" i="1"/>
  <c r="DE57" i="1"/>
  <c r="DG57" i="1"/>
  <c r="DI57" i="1"/>
  <c r="DK57" i="1"/>
  <c r="DM57" i="1"/>
  <c r="DO57" i="1"/>
  <c r="DQ57" i="1"/>
  <c r="DS57" i="1"/>
  <c r="DU57" i="1"/>
  <c r="DW57" i="1"/>
  <c r="DY57" i="1"/>
  <c r="EA57" i="1"/>
  <c r="EC57" i="1"/>
  <c r="EE57" i="1"/>
  <c r="EG57" i="1"/>
  <c r="EI57" i="1"/>
  <c r="EK57" i="1"/>
  <c r="EM57" i="1"/>
  <c r="Z54" i="1"/>
  <c r="AE54" i="1"/>
  <c r="Z44" i="1"/>
  <c r="AE44" i="1"/>
  <c r="N36" i="1"/>
  <c r="P36" i="1"/>
  <c r="U36" i="1"/>
  <c r="Z36" i="1"/>
  <c r="AE36" i="1"/>
  <c r="Z31" i="1"/>
  <c r="AE31" i="1"/>
  <c r="AJ31" i="1"/>
  <c r="N16" i="1"/>
  <c r="P16" i="1"/>
  <c r="U16" i="1"/>
  <c r="Z16" i="1"/>
  <c r="AE16" i="1"/>
  <c r="AJ16" i="1"/>
  <c r="Z15" i="1"/>
  <c r="AE15" i="1"/>
  <c r="AJ15" i="1"/>
  <c r="AO15" i="1"/>
  <c r="AT15" i="1"/>
  <c r="AY15" i="1"/>
  <c r="BD15" i="1"/>
  <c r="BI15" i="1"/>
  <c r="BN15" i="1"/>
  <c r="BS15" i="1"/>
  <c r="BX15" i="1"/>
  <c r="CC15" i="1"/>
  <c r="CH15" i="1"/>
  <c r="CM15" i="1"/>
  <c r="CO15" i="1"/>
  <c r="CQ15" i="1"/>
  <c r="CS15" i="1"/>
  <c r="CU15" i="1"/>
  <c r="CW15" i="1"/>
  <c r="CY15" i="1"/>
  <c r="DA15" i="1"/>
  <c r="DC15" i="1"/>
  <c r="DE15" i="1"/>
  <c r="DG15" i="1"/>
  <c r="DI15" i="1"/>
  <c r="DK15" i="1"/>
  <c r="DM15" i="1"/>
  <c r="DO15" i="1"/>
  <c r="DQ15" i="1"/>
  <c r="DS15" i="1"/>
  <c r="DU15" i="1"/>
  <c r="DW15" i="1"/>
  <c r="DY15" i="1"/>
  <c r="EA15" i="1"/>
  <c r="EC15" i="1"/>
  <c r="EE15" i="1"/>
  <c r="EG15" i="1"/>
  <c r="EI15" i="1"/>
  <c r="EK15" i="1"/>
  <c r="EM15" i="1"/>
  <c r="Z10" i="1"/>
  <c r="AE10" i="1"/>
  <c r="AJ10" i="1"/>
  <c r="N29" i="1"/>
  <c r="O29" i="1"/>
  <c r="O35" i="1"/>
  <c r="N35" i="1"/>
  <c r="N51" i="1"/>
  <c r="O51" i="1"/>
  <c r="O57" i="1"/>
  <c r="N57" i="1"/>
  <c r="O63" i="1"/>
  <c r="N63" i="1"/>
  <c r="O75" i="1"/>
  <c r="N75" i="1"/>
  <c r="O79" i="1"/>
  <c r="N79" i="1"/>
  <c r="N6" i="1"/>
  <c r="J182" i="1"/>
  <c r="O32" i="1"/>
  <c r="N32" i="1"/>
  <c r="N37" i="1"/>
  <c r="O37" i="1"/>
  <c r="O46" i="1"/>
  <c r="N46" i="1"/>
  <c r="N58" i="1"/>
  <c r="O58" i="1"/>
  <c r="N64" i="1"/>
  <c r="O64" i="1"/>
  <c r="AL181" i="1"/>
  <c r="AM181" i="1"/>
  <c r="AQ181" i="1"/>
  <c r="AR181" i="1"/>
  <c r="U156" i="1"/>
  <c r="Z156" i="1"/>
  <c r="AE156" i="1"/>
  <c r="Z180" i="1"/>
  <c r="AE180" i="1"/>
  <c r="Z175" i="1"/>
  <c r="AE175" i="1"/>
  <c r="AJ175" i="1"/>
  <c r="Z173" i="1"/>
  <c r="AE173" i="1"/>
  <c r="AJ173" i="1"/>
  <c r="Z168" i="1"/>
  <c r="AE168" i="1"/>
  <c r="Z167" i="1"/>
  <c r="AE167" i="1"/>
  <c r="Z165" i="1"/>
  <c r="AE165" i="1"/>
  <c r="Z164" i="1"/>
  <c r="AE164" i="1"/>
  <c r="Z161" i="1"/>
  <c r="AE161" i="1"/>
  <c r="N160" i="1"/>
  <c r="P160" i="1"/>
  <c r="U160" i="1"/>
  <c r="Z160" i="1"/>
  <c r="AE160" i="1"/>
  <c r="N155" i="1"/>
  <c r="P155" i="1"/>
  <c r="U155" i="1"/>
  <c r="Z155" i="1"/>
  <c r="AE155" i="1"/>
  <c r="Z152" i="1"/>
  <c r="AE152" i="1"/>
  <c r="N148" i="1"/>
  <c r="P148" i="1"/>
  <c r="U148" i="1"/>
  <c r="Z148" i="1"/>
  <c r="AE148" i="1"/>
  <c r="N139" i="1"/>
  <c r="P139" i="1"/>
  <c r="U139" i="1"/>
  <c r="Z139" i="1"/>
  <c r="AE139" i="1"/>
  <c r="N136" i="1"/>
  <c r="P136" i="1"/>
  <c r="U136" i="1"/>
  <c r="Z136" i="1"/>
  <c r="AE136" i="1"/>
  <c r="Z134" i="1"/>
  <c r="AE134" i="1"/>
  <c r="Z129" i="1"/>
  <c r="AE129" i="1"/>
  <c r="Z127" i="1"/>
  <c r="AE127" i="1"/>
  <c r="Z123" i="1"/>
  <c r="AE123" i="1"/>
  <c r="N116" i="1"/>
  <c r="P116" i="1"/>
  <c r="U116" i="1"/>
  <c r="Z116" i="1"/>
  <c r="AE116" i="1"/>
  <c r="Z112" i="1"/>
  <c r="AE112" i="1"/>
  <c r="N109" i="1"/>
  <c r="P109" i="1"/>
  <c r="U109" i="1"/>
  <c r="Z109" i="1"/>
  <c r="AE109" i="1"/>
  <c r="Z108" i="1"/>
  <c r="AE108" i="1"/>
  <c r="Z106" i="1"/>
  <c r="AE106" i="1"/>
  <c r="N104" i="1"/>
  <c r="P104" i="1"/>
  <c r="U104" i="1"/>
  <c r="Z104" i="1"/>
  <c r="AE104" i="1"/>
  <c r="Z102" i="1"/>
  <c r="AE102" i="1"/>
  <c r="Z99" i="1"/>
  <c r="AE99" i="1"/>
  <c r="N95" i="1"/>
  <c r="P95" i="1"/>
  <c r="U95" i="1"/>
  <c r="Z95" i="1"/>
  <c r="AE95" i="1"/>
  <c r="AG176" i="1"/>
  <c r="AH176" i="1"/>
  <c r="AL175" i="1"/>
  <c r="AM175" i="1"/>
  <c r="AQ174" i="1"/>
  <c r="AR174" i="1"/>
  <c r="AG172" i="1"/>
  <c r="AH172" i="1"/>
  <c r="AL171" i="1"/>
  <c r="AM171" i="1"/>
  <c r="AL170" i="1"/>
  <c r="AM170" i="1"/>
  <c r="AL168" i="1"/>
  <c r="AM168" i="1"/>
  <c r="AG166" i="1"/>
  <c r="AH166" i="1"/>
  <c r="AL165" i="1"/>
  <c r="AM165" i="1"/>
  <c r="AL163" i="1"/>
  <c r="AM163" i="1"/>
  <c r="AG162" i="1"/>
  <c r="AH162" i="1"/>
  <c r="AL161" i="1"/>
  <c r="AM161" i="1"/>
  <c r="AG160" i="1"/>
  <c r="AH160" i="1"/>
  <c r="AG159" i="1"/>
  <c r="AH159" i="1"/>
  <c r="AL158" i="1"/>
  <c r="AM158" i="1"/>
  <c r="AE158" i="1"/>
  <c r="AG157" i="1"/>
  <c r="AH157" i="1"/>
  <c r="AG156" i="1"/>
  <c r="AH156" i="1"/>
  <c r="AG155" i="1"/>
  <c r="AH155" i="1"/>
  <c r="AG154" i="1"/>
  <c r="AH154" i="1"/>
  <c r="AL152" i="1"/>
  <c r="AM152" i="1"/>
  <c r="AL145" i="1"/>
  <c r="AM145" i="1"/>
  <c r="AQ139" i="1"/>
  <c r="AR139" i="1"/>
  <c r="AG139" i="1"/>
  <c r="AH139" i="1"/>
  <c r="AQ138" i="1"/>
  <c r="AR138" i="1"/>
  <c r="AG138" i="1"/>
  <c r="AH138" i="1"/>
  <c r="AQ137" i="1"/>
  <c r="AR137" i="1"/>
  <c r="AG137" i="1"/>
  <c r="AH137" i="1"/>
  <c r="AQ136" i="1"/>
  <c r="AR136" i="1"/>
  <c r="AG136" i="1"/>
  <c r="AH136" i="1"/>
  <c r="AQ133" i="1"/>
  <c r="AR133" i="1"/>
  <c r="AG133" i="1"/>
  <c r="AH133" i="1"/>
  <c r="AQ132" i="1"/>
  <c r="AR132" i="1"/>
  <c r="AG132" i="1"/>
  <c r="AH132" i="1"/>
  <c r="AL127" i="1"/>
  <c r="AM127" i="1"/>
  <c r="AL126" i="1"/>
  <c r="AM126" i="1"/>
  <c r="AG124" i="1"/>
  <c r="AH124" i="1"/>
  <c r="AL123" i="1"/>
  <c r="AM123" i="1"/>
  <c r="AL122" i="1"/>
  <c r="AM122" i="1"/>
  <c r="AQ121" i="1"/>
  <c r="AR121" i="1"/>
  <c r="AE111" i="1"/>
  <c r="AQ110" i="1"/>
  <c r="AR110" i="1"/>
  <c r="AG110" i="1"/>
  <c r="AH110" i="1"/>
  <c r="AQ109" i="1"/>
  <c r="AR109" i="1"/>
  <c r="AG109" i="1"/>
  <c r="AH109" i="1"/>
  <c r="AQ104" i="1"/>
  <c r="AR104" i="1"/>
  <c r="AG104" i="1"/>
  <c r="AH104" i="1"/>
  <c r="AQ101" i="1"/>
  <c r="AR101" i="1"/>
  <c r="AG101" i="1"/>
  <c r="AH101" i="1"/>
  <c r="AQ99" i="1"/>
  <c r="AR99" i="1"/>
  <c r="AL96" i="1"/>
  <c r="AM96" i="1"/>
  <c r="Z93" i="1"/>
  <c r="AE93" i="1"/>
  <c r="N89" i="1"/>
  <c r="P89" i="1"/>
  <c r="U89" i="1"/>
  <c r="Z89" i="1"/>
  <c r="AE89" i="1"/>
  <c r="Z85" i="1"/>
  <c r="AE85" i="1"/>
  <c r="Z83" i="1"/>
  <c r="AE83" i="1"/>
  <c r="Z78" i="1"/>
  <c r="AE78" i="1"/>
  <c r="Z75" i="1"/>
  <c r="AE75" i="1"/>
  <c r="Z60" i="1"/>
  <c r="AE60" i="1"/>
  <c r="Z53" i="1"/>
  <c r="AE53" i="1"/>
  <c r="AJ53" i="1"/>
  <c r="Z49" i="1"/>
  <c r="AE49" i="1"/>
  <c r="N47" i="1"/>
  <c r="P47" i="1"/>
  <c r="U47" i="1"/>
  <c r="Z47" i="1"/>
  <c r="AE47" i="1"/>
  <c r="Z45" i="1"/>
  <c r="AE45" i="1"/>
  <c r="Z41" i="1"/>
  <c r="AE41" i="1"/>
  <c r="N38" i="1"/>
  <c r="P38" i="1"/>
  <c r="U38" i="1"/>
  <c r="Z38" i="1"/>
  <c r="AE38" i="1"/>
  <c r="Z37" i="1"/>
  <c r="AE37" i="1"/>
  <c r="Z34" i="1"/>
  <c r="AE34" i="1"/>
  <c r="AG181" i="1"/>
  <c r="AH181" i="1"/>
  <c r="AL117" i="1"/>
  <c r="AM117" i="1"/>
  <c r="AL114" i="1"/>
  <c r="AM114" i="1"/>
  <c r="Z94" i="1"/>
  <c r="AE94" i="1"/>
  <c r="AL90" i="1"/>
  <c r="AM90" i="1"/>
  <c r="AL87" i="1"/>
  <c r="AM87" i="1"/>
  <c r="AL83" i="1"/>
  <c r="AM83" i="1"/>
  <c r="AQ79" i="1"/>
  <c r="AR79" i="1"/>
  <c r="AG79" i="1"/>
  <c r="AH79" i="1"/>
  <c r="AQ76" i="1"/>
  <c r="AR76" i="1"/>
  <c r="AG76" i="1"/>
  <c r="AH76" i="1"/>
  <c r="AQ70" i="1"/>
  <c r="AR70" i="1"/>
  <c r="AL69" i="1"/>
  <c r="AM69" i="1"/>
  <c r="AL65" i="1"/>
  <c r="AM65" i="1"/>
  <c r="AL62" i="1"/>
  <c r="AM62" i="1"/>
  <c r="AG56" i="1"/>
  <c r="AH56" i="1"/>
  <c r="AG55" i="1"/>
  <c r="AH55" i="1"/>
  <c r="AG54" i="1"/>
  <c r="AH54" i="1"/>
  <c r="AL53" i="1"/>
  <c r="AM53" i="1"/>
  <c r="AL52" i="1"/>
  <c r="AM52" i="1"/>
  <c r="AG50" i="1"/>
  <c r="AH50" i="1"/>
  <c r="AL49" i="1"/>
  <c r="AM49" i="1"/>
  <c r="AL48" i="1"/>
  <c r="AM48" i="1"/>
  <c r="AE48" i="1"/>
  <c r="AG47" i="1"/>
  <c r="AH47" i="1"/>
  <c r="AL46" i="1"/>
  <c r="AM46" i="1"/>
  <c r="AG44" i="1"/>
  <c r="AH44" i="1"/>
  <c r="AG43" i="1"/>
  <c r="AH43" i="1"/>
  <c r="AG42" i="1"/>
  <c r="AH42" i="1"/>
  <c r="AL41" i="1"/>
  <c r="AM41" i="1"/>
  <c r="AG39" i="1"/>
  <c r="AH39" i="1"/>
  <c r="AQ38" i="1"/>
  <c r="AR38" i="1"/>
  <c r="AG38" i="1"/>
  <c r="AH38" i="1"/>
  <c r="AL37" i="1"/>
  <c r="AM37" i="1"/>
  <c r="AG35" i="1"/>
  <c r="AH35" i="1"/>
  <c r="AL34" i="1"/>
  <c r="AM34" i="1"/>
  <c r="Z26" i="1"/>
  <c r="AE26" i="1"/>
  <c r="N25" i="1"/>
  <c r="P25" i="1"/>
  <c r="U25" i="1"/>
  <c r="Z25" i="1"/>
  <c r="AE25" i="1"/>
  <c r="Z19" i="1"/>
  <c r="AE19" i="1"/>
  <c r="N18" i="1"/>
  <c r="P18" i="1"/>
  <c r="U18" i="1"/>
  <c r="Z18" i="1"/>
  <c r="AE18" i="1"/>
  <c r="AJ18" i="1"/>
  <c r="N14" i="1"/>
  <c r="P14" i="1"/>
  <c r="Z12" i="1"/>
  <c r="AE12" i="1"/>
  <c r="AJ12" i="1"/>
  <c r="Z7" i="1"/>
  <c r="AE7" i="1"/>
  <c r="AJ7" i="1"/>
  <c r="AG33" i="1"/>
  <c r="AH33" i="1"/>
  <c r="AL32" i="1"/>
  <c r="AM32" i="1"/>
  <c r="AL30" i="1"/>
  <c r="AM30" i="1"/>
  <c r="AG29" i="1"/>
  <c r="AH29" i="1"/>
  <c r="AL28" i="1"/>
  <c r="AM28" i="1"/>
  <c r="AG27" i="1"/>
  <c r="AH27" i="1"/>
  <c r="AL26" i="1"/>
  <c r="AM26" i="1"/>
  <c r="AG25" i="1"/>
  <c r="AH25" i="1"/>
  <c r="AG24" i="1"/>
  <c r="AH24" i="1"/>
  <c r="AL23" i="1"/>
  <c r="AM23" i="1"/>
  <c r="AQ21" i="1"/>
  <c r="AR21" i="1"/>
  <c r="AG21" i="1"/>
  <c r="AH21" i="1"/>
  <c r="AL19" i="1"/>
  <c r="AM19" i="1"/>
  <c r="AL12" i="1"/>
  <c r="AM12" i="1"/>
  <c r="AL10" i="1"/>
  <c r="AM10" i="1"/>
  <c r="AL9" i="1"/>
  <c r="AM9" i="1"/>
  <c r="AL6" i="1"/>
  <c r="AM6" i="1"/>
  <c r="AG180" i="1"/>
  <c r="AH180" i="1"/>
  <c r="AL173" i="1"/>
  <c r="AM173" i="1"/>
  <c r="AL172" i="1"/>
  <c r="AM172" i="1"/>
  <c r="AL169" i="1"/>
  <c r="AM169" i="1"/>
  <c r="AL166" i="1"/>
  <c r="AM166" i="1"/>
  <c r="AL162" i="1"/>
  <c r="AM162" i="1"/>
  <c r="AL160" i="1"/>
  <c r="AM160" i="1"/>
  <c r="AL159" i="1"/>
  <c r="AM159" i="1"/>
  <c r="AL157" i="1"/>
  <c r="AM157" i="1"/>
  <c r="AL156" i="1"/>
  <c r="AM156" i="1"/>
  <c r="AL155" i="1"/>
  <c r="AM155" i="1"/>
  <c r="AL154" i="1"/>
  <c r="AM154" i="1"/>
  <c r="AQ147" i="1"/>
  <c r="AR147" i="1"/>
  <c r="AG147" i="1"/>
  <c r="AH147" i="1"/>
  <c r="AQ145" i="1"/>
  <c r="AR145" i="1"/>
  <c r="AG145" i="1"/>
  <c r="AH145" i="1"/>
  <c r="AQ143" i="1"/>
  <c r="AR143" i="1"/>
  <c r="AG143" i="1"/>
  <c r="AH143" i="1"/>
  <c r="AL135" i="1"/>
  <c r="AM135" i="1"/>
  <c r="AL134" i="1"/>
  <c r="AM134" i="1"/>
  <c r="AL131" i="1"/>
  <c r="AM131" i="1"/>
  <c r="AL130" i="1"/>
  <c r="AM130" i="1"/>
  <c r="AL129" i="1"/>
  <c r="AM129" i="1"/>
  <c r="AL128" i="1"/>
  <c r="AM128" i="1"/>
  <c r="AL125" i="1"/>
  <c r="AM125" i="1"/>
  <c r="AL124" i="1"/>
  <c r="AM124" i="1"/>
  <c r="AQ6" i="1"/>
  <c r="AR6" i="1"/>
  <c r="AQ117" i="1"/>
  <c r="AR117" i="1"/>
  <c r="AG117" i="1"/>
  <c r="AH117" i="1"/>
  <c r="AQ115" i="1"/>
  <c r="AR115" i="1"/>
  <c r="AG115" i="1"/>
  <c r="AH115" i="1"/>
  <c r="AQ114" i="1"/>
  <c r="AR114" i="1"/>
  <c r="AG114" i="1"/>
  <c r="AH114" i="1"/>
  <c r="AL112" i="1"/>
  <c r="AM112" i="1"/>
  <c r="AL108" i="1"/>
  <c r="AM108" i="1"/>
  <c r="AL107" i="1"/>
  <c r="AM107" i="1"/>
  <c r="AL106" i="1"/>
  <c r="AM106" i="1"/>
  <c r="AL103" i="1"/>
  <c r="AM103" i="1"/>
  <c r="AL102" i="1"/>
  <c r="AM102" i="1"/>
  <c r="AL100" i="1"/>
  <c r="AM100" i="1"/>
  <c r="AL97" i="1"/>
  <c r="AM97" i="1"/>
  <c r="AQ95" i="1"/>
  <c r="AR95" i="1"/>
  <c r="AG95" i="1"/>
  <c r="AH95" i="1"/>
  <c r="AQ93" i="1"/>
  <c r="AR93" i="1"/>
  <c r="AG93" i="1"/>
  <c r="AH93" i="1"/>
  <c r="AQ90" i="1"/>
  <c r="AR90" i="1"/>
  <c r="AG90" i="1"/>
  <c r="AH90" i="1"/>
  <c r="AQ89" i="1"/>
  <c r="AR89" i="1"/>
  <c r="AG89" i="1"/>
  <c r="AH89" i="1"/>
  <c r="AG88" i="1"/>
  <c r="AH88" i="1"/>
  <c r="AQ87" i="1"/>
  <c r="AR87" i="1"/>
  <c r="AQ86" i="1"/>
  <c r="AR86" i="1"/>
  <c r="AG86" i="1"/>
  <c r="AH86" i="1"/>
  <c r="AQ83" i="1"/>
  <c r="AR83" i="1"/>
  <c r="AG83" i="1"/>
  <c r="AH83" i="1"/>
  <c r="AQ82" i="1"/>
  <c r="AR82" i="1"/>
  <c r="AG82" i="1"/>
  <c r="AH82" i="1"/>
  <c r="AL78" i="1"/>
  <c r="AM78" i="1"/>
  <c r="AL77" i="1"/>
  <c r="AM77" i="1"/>
  <c r="AL75" i="1"/>
  <c r="AM75" i="1"/>
  <c r="AL71" i="1"/>
  <c r="AM71" i="1"/>
  <c r="AQ69" i="1"/>
  <c r="AR69" i="1"/>
  <c r="AG69" i="1"/>
  <c r="AH69" i="1"/>
  <c r="AQ67" i="1"/>
  <c r="AR67" i="1"/>
  <c r="AG67" i="1"/>
  <c r="AH67" i="1"/>
  <c r="AQ65" i="1"/>
  <c r="AR65" i="1"/>
  <c r="AG65" i="1"/>
  <c r="AH65" i="1"/>
  <c r="AQ63" i="1"/>
  <c r="AR63" i="1"/>
  <c r="AG63" i="1"/>
  <c r="AH63" i="1"/>
  <c r="AQ62" i="1"/>
  <c r="AR62" i="1"/>
  <c r="AG62" i="1"/>
  <c r="AH62" i="1"/>
  <c r="AQ61" i="1"/>
  <c r="AR61" i="1"/>
  <c r="AG61" i="1"/>
  <c r="AH61" i="1"/>
  <c r="AL56" i="1"/>
  <c r="AM56" i="1"/>
  <c r="AL54" i="1"/>
  <c r="AM54" i="1"/>
  <c r="AL51" i="1"/>
  <c r="AM51" i="1"/>
  <c r="AL50" i="1"/>
  <c r="AM50" i="1"/>
  <c r="AL47" i="1"/>
  <c r="AM47" i="1"/>
  <c r="AL44" i="1"/>
  <c r="AM44" i="1"/>
  <c r="AL43" i="1"/>
  <c r="AM43" i="1"/>
  <c r="AL39" i="1"/>
  <c r="AM39" i="1"/>
  <c r="AL35" i="1"/>
  <c r="AM35" i="1"/>
  <c r="AL33" i="1"/>
  <c r="AM33" i="1"/>
  <c r="AL31" i="1"/>
  <c r="AM31" i="1"/>
  <c r="AL29" i="1"/>
  <c r="AM29" i="1"/>
  <c r="AL27" i="1"/>
  <c r="AM27" i="1"/>
  <c r="AL25" i="1"/>
  <c r="AM25" i="1"/>
  <c r="AL24" i="1"/>
  <c r="AM24" i="1"/>
  <c r="AQ19" i="1"/>
  <c r="AR19" i="1"/>
  <c r="AG19" i="1"/>
  <c r="AH19" i="1"/>
  <c r="AL13" i="1"/>
  <c r="AM13" i="1"/>
  <c r="AL8" i="1"/>
  <c r="AM8" i="1"/>
  <c r="AC172" i="1"/>
  <c r="AC182" i="1"/>
  <c r="AB182" i="1"/>
  <c r="AQ180" i="1"/>
  <c r="AK182" i="1"/>
  <c r="AJ72" i="1"/>
  <c r="EG5" i="1"/>
  <c r="EI5" i="1"/>
  <c r="AJ158" i="1"/>
  <c r="AJ36" i="1"/>
  <c r="AO36" i="1"/>
  <c r="AT36" i="1"/>
  <c r="AY36" i="1"/>
  <c r="BD36" i="1"/>
  <c r="BI36" i="1"/>
  <c r="BN36" i="1"/>
  <c r="BS36" i="1"/>
  <c r="BX36" i="1"/>
  <c r="CC36" i="1"/>
  <c r="CH36" i="1"/>
  <c r="CM36" i="1"/>
  <c r="CO36" i="1"/>
  <c r="CQ36" i="1"/>
  <c r="CS36" i="1"/>
  <c r="CU36" i="1"/>
  <c r="CW36" i="1"/>
  <c r="CY36" i="1"/>
  <c r="DA36" i="1"/>
  <c r="DC36" i="1"/>
  <c r="DE36" i="1"/>
  <c r="DG36" i="1"/>
  <c r="DI36" i="1"/>
  <c r="DK36" i="1"/>
  <c r="DM36" i="1"/>
  <c r="DO36" i="1"/>
  <c r="DQ36" i="1"/>
  <c r="DS36" i="1"/>
  <c r="DU36" i="1"/>
  <c r="DW36" i="1"/>
  <c r="DY36" i="1"/>
  <c r="EA36" i="1"/>
  <c r="EC36" i="1"/>
  <c r="EE36" i="1"/>
  <c r="EG36" i="1"/>
  <c r="EI36" i="1"/>
  <c r="EK36" i="1"/>
  <c r="EM36" i="1"/>
  <c r="AJ92" i="1"/>
  <c r="AJ118" i="1"/>
  <c r="AJ163" i="1"/>
  <c r="AJ84" i="1"/>
  <c r="AO84" i="1"/>
  <c r="AT84" i="1"/>
  <c r="AY84" i="1"/>
  <c r="BD84" i="1"/>
  <c r="BI84" i="1"/>
  <c r="BN84" i="1"/>
  <c r="BS84" i="1"/>
  <c r="BX84" i="1"/>
  <c r="CC84" i="1"/>
  <c r="CH84" i="1"/>
  <c r="CM84" i="1"/>
  <c r="CO84" i="1"/>
  <c r="CQ84" i="1"/>
  <c r="CS84" i="1"/>
  <c r="CU84" i="1"/>
  <c r="CW84" i="1"/>
  <c r="CY84" i="1"/>
  <c r="DA84" i="1"/>
  <c r="DC84" i="1"/>
  <c r="DE84" i="1"/>
  <c r="DG84" i="1"/>
  <c r="DI84" i="1"/>
  <c r="DK84" i="1"/>
  <c r="DM84" i="1"/>
  <c r="DO84" i="1"/>
  <c r="DQ84" i="1"/>
  <c r="DS84" i="1"/>
  <c r="DU84" i="1"/>
  <c r="DW84" i="1"/>
  <c r="DY84" i="1"/>
  <c r="EA84" i="1"/>
  <c r="EC84" i="1"/>
  <c r="EE84" i="1"/>
  <c r="EG84" i="1"/>
  <c r="EI84" i="1"/>
  <c r="EK84" i="1"/>
  <c r="EM84" i="1"/>
  <c r="AJ169" i="1"/>
  <c r="AO169" i="1"/>
  <c r="AT169" i="1"/>
  <c r="AY169" i="1"/>
  <c r="BD169" i="1"/>
  <c r="BI169" i="1"/>
  <c r="BN169" i="1"/>
  <c r="BS169" i="1"/>
  <c r="BX169" i="1"/>
  <c r="CC169" i="1"/>
  <c r="CH169" i="1"/>
  <c r="CM169" i="1"/>
  <c r="CO169" i="1"/>
  <c r="CQ169" i="1"/>
  <c r="CS169" i="1"/>
  <c r="CU169" i="1"/>
  <c r="CW169" i="1"/>
  <c r="CY169" i="1"/>
  <c r="DA169" i="1"/>
  <c r="DC169" i="1"/>
  <c r="DE169" i="1"/>
  <c r="DG169" i="1"/>
  <c r="DI169" i="1"/>
  <c r="DK169" i="1"/>
  <c r="DM169" i="1"/>
  <c r="DO169" i="1"/>
  <c r="DQ169" i="1"/>
  <c r="DS169" i="1"/>
  <c r="DU169" i="1"/>
  <c r="DW169" i="1"/>
  <c r="DY169" i="1"/>
  <c r="EA169" i="1"/>
  <c r="EC169" i="1"/>
  <c r="EE169" i="1"/>
  <c r="EG169" i="1"/>
  <c r="EI169" i="1"/>
  <c r="EK169" i="1"/>
  <c r="EM169" i="1"/>
  <c r="AJ70" i="1"/>
  <c r="AO142" i="1"/>
  <c r="AT142" i="1"/>
  <c r="AY142" i="1"/>
  <c r="BD142" i="1"/>
  <c r="BI142" i="1"/>
  <c r="BN142" i="1"/>
  <c r="BS142" i="1"/>
  <c r="BX142" i="1"/>
  <c r="CC142" i="1"/>
  <c r="CH142" i="1"/>
  <c r="CM142" i="1"/>
  <c r="CO142" i="1"/>
  <c r="CQ142" i="1"/>
  <c r="CS142" i="1"/>
  <c r="CU142" i="1"/>
  <c r="CW142" i="1"/>
  <c r="CY142" i="1"/>
  <c r="DA142" i="1"/>
  <c r="DC142" i="1"/>
  <c r="DE142" i="1"/>
  <c r="DG142" i="1"/>
  <c r="DI142" i="1"/>
  <c r="DK142" i="1"/>
  <c r="DM142" i="1"/>
  <c r="DO142" i="1"/>
  <c r="DQ142" i="1"/>
  <c r="DS142" i="1"/>
  <c r="DU142" i="1"/>
  <c r="DW142" i="1"/>
  <c r="DY142" i="1"/>
  <c r="EA142" i="1"/>
  <c r="EC142" i="1"/>
  <c r="EE142" i="1"/>
  <c r="EG142" i="1"/>
  <c r="EI142" i="1"/>
  <c r="EK142" i="1"/>
  <c r="EM142" i="1"/>
  <c r="AJ64" i="1"/>
  <c r="AO17" i="1"/>
  <c r="AJ151" i="1"/>
  <c r="AO151" i="1"/>
  <c r="AT151" i="1"/>
  <c r="AY151" i="1"/>
  <c r="BD151" i="1"/>
  <c r="BI151" i="1"/>
  <c r="BN151" i="1"/>
  <c r="BS151" i="1"/>
  <c r="BX151" i="1"/>
  <c r="CC151" i="1"/>
  <c r="CH151" i="1"/>
  <c r="CM151" i="1"/>
  <c r="CO151" i="1"/>
  <c r="CQ151" i="1"/>
  <c r="CS151" i="1"/>
  <c r="CU151" i="1"/>
  <c r="CW151" i="1"/>
  <c r="CY151" i="1"/>
  <c r="DA151" i="1"/>
  <c r="DC151" i="1"/>
  <c r="DE151" i="1"/>
  <c r="DG151" i="1"/>
  <c r="DI151" i="1"/>
  <c r="DK151" i="1"/>
  <c r="DM151" i="1"/>
  <c r="DO151" i="1"/>
  <c r="DQ151" i="1"/>
  <c r="DS151" i="1"/>
  <c r="DU151" i="1"/>
  <c r="DW151" i="1"/>
  <c r="DY151" i="1"/>
  <c r="EA151" i="1"/>
  <c r="EC151" i="1"/>
  <c r="EE151" i="1"/>
  <c r="EG151" i="1"/>
  <c r="EI151" i="1"/>
  <c r="EK151" i="1"/>
  <c r="EM151" i="1"/>
  <c r="AO81" i="1"/>
  <c r="AT81" i="1"/>
  <c r="AY81" i="1"/>
  <c r="BD81" i="1"/>
  <c r="BI81" i="1"/>
  <c r="BN81" i="1"/>
  <c r="BS81" i="1"/>
  <c r="BX81" i="1"/>
  <c r="CC81" i="1"/>
  <c r="CH81" i="1"/>
  <c r="CM81" i="1"/>
  <c r="CO81" i="1"/>
  <c r="CQ81" i="1"/>
  <c r="CS81" i="1"/>
  <c r="CU81" i="1"/>
  <c r="CW81" i="1"/>
  <c r="CY81" i="1"/>
  <c r="DA81" i="1"/>
  <c r="DC81" i="1"/>
  <c r="DE81" i="1"/>
  <c r="DG81" i="1"/>
  <c r="DI81" i="1"/>
  <c r="DK81" i="1"/>
  <c r="DM81" i="1"/>
  <c r="DO81" i="1"/>
  <c r="DQ81" i="1"/>
  <c r="DS81" i="1"/>
  <c r="DU81" i="1"/>
  <c r="DW81" i="1"/>
  <c r="DY81" i="1"/>
  <c r="EA81" i="1"/>
  <c r="EC81" i="1"/>
  <c r="EE81" i="1"/>
  <c r="EG81" i="1"/>
  <c r="EI81" i="1"/>
  <c r="EK81" i="1"/>
  <c r="EM81" i="1"/>
  <c r="AJ141" i="1"/>
  <c r="AO141" i="1"/>
  <c r="AT141" i="1"/>
  <c r="AY141" i="1"/>
  <c r="BD141" i="1"/>
  <c r="BI141" i="1"/>
  <c r="BN141" i="1"/>
  <c r="BS141" i="1"/>
  <c r="BX141" i="1"/>
  <c r="CC141" i="1"/>
  <c r="CH141" i="1"/>
  <c r="CM141" i="1"/>
  <c r="CO141" i="1"/>
  <c r="CQ141" i="1"/>
  <c r="CS141" i="1"/>
  <c r="CU141" i="1"/>
  <c r="CW141" i="1"/>
  <c r="CY141" i="1"/>
  <c r="DA141" i="1"/>
  <c r="DC141" i="1"/>
  <c r="DE141" i="1"/>
  <c r="DG141" i="1"/>
  <c r="DI141" i="1"/>
  <c r="DK141" i="1"/>
  <c r="DM141" i="1"/>
  <c r="DO141" i="1"/>
  <c r="DQ141" i="1"/>
  <c r="DS141" i="1"/>
  <c r="DU141" i="1"/>
  <c r="DW141" i="1"/>
  <c r="DY141" i="1"/>
  <c r="EA141" i="1"/>
  <c r="EC141" i="1"/>
  <c r="EE141" i="1"/>
  <c r="EG141" i="1"/>
  <c r="EI141" i="1"/>
  <c r="EK141" i="1"/>
  <c r="EM141" i="1"/>
  <c r="AJ44" i="1"/>
  <c r="AO44" i="1"/>
  <c r="AT44" i="1"/>
  <c r="AY44" i="1"/>
  <c r="BD44" i="1"/>
  <c r="BI44" i="1"/>
  <c r="BN44" i="1"/>
  <c r="BS44" i="1"/>
  <c r="BX44" i="1"/>
  <c r="CC44" i="1"/>
  <c r="CH44" i="1"/>
  <c r="CM44" i="1"/>
  <c r="CO44" i="1"/>
  <c r="CQ44" i="1"/>
  <c r="CS44" i="1"/>
  <c r="CU44" i="1"/>
  <c r="CW44" i="1"/>
  <c r="CY44" i="1"/>
  <c r="DA44" i="1"/>
  <c r="DC44" i="1"/>
  <c r="DE44" i="1"/>
  <c r="DG44" i="1"/>
  <c r="DI44" i="1"/>
  <c r="DK44" i="1"/>
  <c r="DM44" i="1"/>
  <c r="DO44" i="1"/>
  <c r="DQ44" i="1"/>
  <c r="DS44" i="1"/>
  <c r="DU44" i="1"/>
  <c r="DW44" i="1"/>
  <c r="DY44" i="1"/>
  <c r="EA44" i="1"/>
  <c r="EC44" i="1"/>
  <c r="EE44" i="1"/>
  <c r="EG44" i="1"/>
  <c r="EI44" i="1"/>
  <c r="EK44" i="1"/>
  <c r="EM44" i="1"/>
  <c r="AO7" i="1"/>
  <c r="AT7" i="1"/>
  <c r="AY7" i="1"/>
  <c r="BD7" i="1"/>
  <c r="BI7" i="1"/>
  <c r="BN7" i="1"/>
  <c r="BS7" i="1"/>
  <c r="BX7" i="1"/>
  <c r="CC7" i="1"/>
  <c r="CH7" i="1"/>
  <c r="CM7" i="1"/>
  <c r="CO7" i="1"/>
  <c r="CQ7" i="1"/>
  <c r="CS7" i="1"/>
  <c r="CU7" i="1"/>
  <c r="CW7" i="1"/>
  <c r="CY7" i="1"/>
  <c r="DA7" i="1"/>
  <c r="DC7" i="1"/>
  <c r="DE7" i="1"/>
  <c r="DG7" i="1"/>
  <c r="DI7" i="1"/>
  <c r="DK7" i="1"/>
  <c r="DM7" i="1"/>
  <c r="DO7" i="1"/>
  <c r="DQ7" i="1"/>
  <c r="DS7" i="1"/>
  <c r="DU7" i="1"/>
  <c r="DW7" i="1"/>
  <c r="DY7" i="1"/>
  <c r="EA7" i="1"/>
  <c r="EC7" i="1"/>
  <c r="EE7" i="1"/>
  <c r="EG7" i="1"/>
  <c r="EI7" i="1"/>
  <c r="EK7" i="1"/>
  <c r="EM7" i="1"/>
  <c r="AJ48" i="1"/>
  <c r="AO48" i="1"/>
  <c r="AT48" i="1"/>
  <c r="AY48" i="1"/>
  <c r="BD48" i="1"/>
  <c r="BI48" i="1"/>
  <c r="BN48" i="1"/>
  <c r="BS48" i="1"/>
  <c r="BX48" i="1"/>
  <c r="CC48" i="1"/>
  <c r="CH48" i="1"/>
  <c r="CM48" i="1"/>
  <c r="CO48" i="1"/>
  <c r="CQ48" i="1"/>
  <c r="CS48" i="1"/>
  <c r="CU48" i="1"/>
  <c r="CW48" i="1"/>
  <c r="CY48" i="1"/>
  <c r="DA48" i="1"/>
  <c r="DC48" i="1"/>
  <c r="DE48" i="1"/>
  <c r="DG48" i="1"/>
  <c r="DI48" i="1"/>
  <c r="DK48" i="1"/>
  <c r="DM48" i="1"/>
  <c r="DO48" i="1"/>
  <c r="DQ48" i="1"/>
  <c r="DS48" i="1"/>
  <c r="DU48" i="1"/>
  <c r="DW48" i="1"/>
  <c r="DY48" i="1"/>
  <c r="EA48" i="1"/>
  <c r="EC48" i="1"/>
  <c r="EE48" i="1"/>
  <c r="EG48" i="1"/>
  <c r="EI48" i="1"/>
  <c r="EK48" i="1"/>
  <c r="EM48" i="1"/>
  <c r="AJ108" i="1"/>
  <c r="AO108" i="1"/>
  <c r="AT108" i="1"/>
  <c r="AY108" i="1"/>
  <c r="BD108" i="1"/>
  <c r="BI108" i="1"/>
  <c r="BN108" i="1"/>
  <c r="BS108" i="1"/>
  <c r="BX108" i="1"/>
  <c r="CC108" i="1"/>
  <c r="CH108" i="1"/>
  <c r="CM108" i="1"/>
  <c r="CO108" i="1"/>
  <c r="CQ108" i="1"/>
  <c r="CS108" i="1"/>
  <c r="CU108" i="1"/>
  <c r="CW108" i="1"/>
  <c r="CY108" i="1"/>
  <c r="DA108" i="1"/>
  <c r="DC108" i="1"/>
  <c r="DE108" i="1"/>
  <c r="DG108" i="1"/>
  <c r="DI108" i="1"/>
  <c r="DK108" i="1"/>
  <c r="DM108" i="1"/>
  <c r="DO108" i="1"/>
  <c r="DQ108" i="1"/>
  <c r="DS108" i="1"/>
  <c r="DU108" i="1"/>
  <c r="DW108" i="1"/>
  <c r="DY108" i="1"/>
  <c r="EA108" i="1"/>
  <c r="EC108" i="1"/>
  <c r="EE108" i="1"/>
  <c r="EG108" i="1"/>
  <c r="EI108" i="1"/>
  <c r="EK108" i="1"/>
  <c r="EM108" i="1"/>
  <c r="AJ120" i="1"/>
  <c r="AO120" i="1"/>
  <c r="AT120" i="1"/>
  <c r="AY120" i="1"/>
  <c r="BD120" i="1"/>
  <c r="BI120" i="1"/>
  <c r="BN120" i="1"/>
  <c r="BS120" i="1"/>
  <c r="BX120" i="1"/>
  <c r="CC120" i="1"/>
  <c r="CH120" i="1"/>
  <c r="CM120" i="1"/>
  <c r="CO120" i="1"/>
  <c r="CQ120" i="1"/>
  <c r="CS120" i="1"/>
  <c r="CU120" i="1"/>
  <c r="CW120" i="1"/>
  <c r="CY120" i="1"/>
  <c r="DA120" i="1"/>
  <c r="DC120" i="1"/>
  <c r="DE120" i="1"/>
  <c r="DG120" i="1"/>
  <c r="DI120" i="1"/>
  <c r="DK120" i="1"/>
  <c r="DM120" i="1"/>
  <c r="DO120" i="1"/>
  <c r="DQ120" i="1"/>
  <c r="DS120" i="1"/>
  <c r="DU120" i="1"/>
  <c r="DW120" i="1"/>
  <c r="DY120" i="1"/>
  <c r="EA120" i="1"/>
  <c r="EC120" i="1"/>
  <c r="EE120" i="1"/>
  <c r="EG120" i="1"/>
  <c r="EI120" i="1"/>
  <c r="EK120" i="1"/>
  <c r="EM120" i="1"/>
  <c r="AJ52" i="1"/>
  <c r="AO52" i="1"/>
  <c r="AT52" i="1"/>
  <c r="AY52" i="1"/>
  <c r="BD52" i="1"/>
  <c r="BI52" i="1"/>
  <c r="BN52" i="1"/>
  <c r="BS52" i="1"/>
  <c r="BX52" i="1"/>
  <c r="CC52" i="1"/>
  <c r="CH52" i="1"/>
  <c r="CM52" i="1"/>
  <c r="CO52" i="1"/>
  <c r="CQ52" i="1"/>
  <c r="CS52" i="1"/>
  <c r="CU52" i="1"/>
  <c r="CW52" i="1"/>
  <c r="CY52" i="1"/>
  <c r="DA52" i="1"/>
  <c r="DC52" i="1"/>
  <c r="DE52" i="1"/>
  <c r="DG52" i="1"/>
  <c r="DI52" i="1"/>
  <c r="DK52" i="1"/>
  <c r="DM52" i="1"/>
  <c r="DO52" i="1"/>
  <c r="DQ52" i="1"/>
  <c r="DS52" i="1"/>
  <c r="DU52" i="1"/>
  <c r="DW52" i="1"/>
  <c r="DY52" i="1"/>
  <c r="EA52" i="1"/>
  <c r="EC52" i="1"/>
  <c r="EE52" i="1"/>
  <c r="EG52" i="1"/>
  <c r="EI52" i="1"/>
  <c r="EK52" i="1"/>
  <c r="EM52" i="1"/>
  <c r="AJ28" i="1"/>
  <c r="AO28" i="1"/>
  <c r="AT28" i="1"/>
  <c r="AY28" i="1"/>
  <c r="BD28" i="1"/>
  <c r="BI28" i="1"/>
  <c r="BN28" i="1"/>
  <c r="BS28" i="1"/>
  <c r="BX28" i="1"/>
  <c r="CC28" i="1"/>
  <c r="CH28" i="1"/>
  <c r="CM28" i="1"/>
  <c r="CO28" i="1"/>
  <c r="CQ28" i="1"/>
  <c r="CS28" i="1"/>
  <c r="CU28" i="1"/>
  <c r="CW28" i="1"/>
  <c r="CY28" i="1"/>
  <c r="DA28" i="1"/>
  <c r="DC28" i="1"/>
  <c r="DE28" i="1"/>
  <c r="DG28" i="1"/>
  <c r="DI28" i="1"/>
  <c r="DK28" i="1"/>
  <c r="DM28" i="1"/>
  <c r="DO28" i="1"/>
  <c r="DQ28" i="1"/>
  <c r="DS28" i="1"/>
  <c r="DU28" i="1"/>
  <c r="DW28" i="1"/>
  <c r="DY28" i="1"/>
  <c r="EA28" i="1"/>
  <c r="EC28" i="1"/>
  <c r="EE28" i="1"/>
  <c r="EG28" i="1"/>
  <c r="EI28" i="1"/>
  <c r="EK28" i="1"/>
  <c r="EM28" i="1"/>
  <c r="AJ171" i="1"/>
  <c r="AO171" i="1"/>
  <c r="AT171" i="1"/>
  <c r="AY171" i="1"/>
  <c r="BD171" i="1"/>
  <c r="BI171" i="1"/>
  <c r="BN171" i="1"/>
  <c r="BS171" i="1"/>
  <c r="BX171" i="1"/>
  <c r="CC171" i="1"/>
  <c r="CH171" i="1"/>
  <c r="CM171" i="1"/>
  <c r="CO171" i="1"/>
  <c r="CQ171" i="1"/>
  <c r="CS171" i="1"/>
  <c r="CU171" i="1"/>
  <c r="CW171" i="1"/>
  <c r="CY171" i="1"/>
  <c r="DA171" i="1"/>
  <c r="DC171" i="1"/>
  <c r="DE171" i="1"/>
  <c r="DG171" i="1"/>
  <c r="DI171" i="1"/>
  <c r="DK171" i="1"/>
  <c r="DM171" i="1"/>
  <c r="DO171" i="1"/>
  <c r="DQ171" i="1"/>
  <c r="DS171" i="1"/>
  <c r="DU171" i="1"/>
  <c r="DW171" i="1"/>
  <c r="DY171" i="1"/>
  <c r="EA171" i="1"/>
  <c r="EC171" i="1"/>
  <c r="EE171" i="1"/>
  <c r="EG171" i="1"/>
  <c r="EI171" i="1"/>
  <c r="EK171" i="1"/>
  <c r="EM171" i="1"/>
  <c r="AJ129" i="1"/>
  <c r="AJ71" i="1"/>
  <c r="AO71" i="1"/>
  <c r="AT71" i="1"/>
  <c r="AY71" i="1"/>
  <c r="BD71" i="1"/>
  <c r="BI71" i="1"/>
  <c r="BN71" i="1"/>
  <c r="BS71" i="1"/>
  <c r="BX71" i="1"/>
  <c r="CC71" i="1"/>
  <c r="CH71" i="1"/>
  <c r="CM71" i="1"/>
  <c r="CO71" i="1"/>
  <c r="CQ71" i="1"/>
  <c r="CS71" i="1"/>
  <c r="CU71" i="1"/>
  <c r="CW71" i="1"/>
  <c r="CY71" i="1"/>
  <c r="DA71" i="1"/>
  <c r="DC71" i="1"/>
  <c r="DE71" i="1"/>
  <c r="DG71" i="1"/>
  <c r="DI71" i="1"/>
  <c r="DK71" i="1"/>
  <c r="DM71" i="1"/>
  <c r="DO71" i="1"/>
  <c r="DQ71" i="1"/>
  <c r="DS71" i="1"/>
  <c r="DU71" i="1"/>
  <c r="DW71" i="1"/>
  <c r="DY71" i="1"/>
  <c r="EA71" i="1"/>
  <c r="EC71" i="1"/>
  <c r="EE71" i="1"/>
  <c r="EG71" i="1"/>
  <c r="EI71" i="1"/>
  <c r="EK71" i="1"/>
  <c r="EM71" i="1"/>
  <c r="AJ91" i="1"/>
  <c r="AO91" i="1"/>
  <c r="AT91" i="1"/>
  <c r="AY91" i="1"/>
  <c r="BD91" i="1"/>
  <c r="BI91" i="1"/>
  <c r="BN91" i="1"/>
  <c r="BS91" i="1"/>
  <c r="BX91" i="1"/>
  <c r="CC91" i="1"/>
  <c r="CH91" i="1"/>
  <c r="CM91" i="1"/>
  <c r="CO91" i="1"/>
  <c r="CQ91" i="1"/>
  <c r="CS91" i="1"/>
  <c r="CU91" i="1"/>
  <c r="CW91" i="1"/>
  <c r="CY91" i="1"/>
  <c r="DA91" i="1"/>
  <c r="DC91" i="1"/>
  <c r="DE91" i="1"/>
  <c r="DG91" i="1"/>
  <c r="DI91" i="1"/>
  <c r="DK91" i="1"/>
  <c r="DM91" i="1"/>
  <c r="DO91" i="1"/>
  <c r="DQ91" i="1"/>
  <c r="DS91" i="1"/>
  <c r="DU91" i="1"/>
  <c r="DW91" i="1"/>
  <c r="DY91" i="1"/>
  <c r="EA91" i="1"/>
  <c r="EC91" i="1"/>
  <c r="EE91" i="1"/>
  <c r="EG91" i="1"/>
  <c r="EI91" i="1"/>
  <c r="EK91" i="1"/>
  <c r="EM91" i="1"/>
  <c r="AJ85" i="1"/>
  <c r="AO85" i="1"/>
  <c r="AT85" i="1"/>
  <c r="AY85" i="1"/>
  <c r="BD85" i="1"/>
  <c r="BI85" i="1"/>
  <c r="BN85" i="1"/>
  <c r="BS85" i="1"/>
  <c r="BX85" i="1"/>
  <c r="CC85" i="1"/>
  <c r="CH85" i="1"/>
  <c r="CM85" i="1"/>
  <c r="CO85" i="1"/>
  <c r="CQ85" i="1"/>
  <c r="CS85" i="1"/>
  <c r="CU85" i="1"/>
  <c r="CW85" i="1"/>
  <c r="CY85" i="1"/>
  <c r="DA85" i="1"/>
  <c r="DC85" i="1"/>
  <c r="DE85" i="1"/>
  <c r="DG85" i="1"/>
  <c r="DI85" i="1"/>
  <c r="DK85" i="1"/>
  <c r="DM85" i="1"/>
  <c r="DO85" i="1"/>
  <c r="DQ85" i="1"/>
  <c r="DS85" i="1"/>
  <c r="DU85" i="1"/>
  <c r="DW85" i="1"/>
  <c r="DY85" i="1"/>
  <c r="EA85" i="1"/>
  <c r="EC85" i="1"/>
  <c r="EE85" i="1"/>
  <c r="EG85" i="1"/>
  <c r="EI85" i="1"/>
  <c r="EK85" i="1"/>
  <c r="EM85" i="1"/>
  <c r="AJ106" i="1"/>
  <c r="AO106" i="1"/>
  <c r="AT106" i="1"/>
  <c r="AY106" i="1"/>
  <c r="BD106" i="1"/>
  <c r="BI106" i="1"/>
  <c r="BN106" i="1"/>
  <c r="BS106" i="1"/>
  <c r="BX106" i="1"/>
  <c r="CC106" i="1"/>
  <c r="CH106" i="1"/>
  <c r="CM106" i="1"/>
  <c r="CO106" i="1"/>
  <c r="CQ106" i="1"/>
  <c r="CS106" i="1"/>
  <c r="CU106" i="1"/>
  <c r="CW106" i="1"/>
  <c r="CY106" i="1"/>
  <c r="DA106" i="1"/>
  <c r="DC106" i="1"/>
  <c r="DE106" i="1"/>
  <c r="DG106" i="1"/>
  <c r="DI106" i="1"/>
  <c r="DK106" i="1"/>
  <c r="DM106" i="1"/>
  <c r="DO106" i="1"/>
  <c r="DQ106" i="1"/>
  <c r="DS106" i="1"/>
  <c r="DU106" i="1"/>
  <c r="DW106" i="1"/>
  <c r="DY106" i="1"/>
  <c r="EA106" i="1"/>
  <c r="EC106" i="1"/>
  <c r="EE106" i="1"/>
  <c r="EG106" i="1"/>
  <c r="EI106" i="1"/>
  <c r="EK106" i="1"/>
  <c r="EM106" i="1"/>
  <c r="AJ148" i="1"/>
  <c r="AO148" i="1"/>
  <c r="AT148" i="1"/>
  <c r="AY148" i="1"/>
  <c r="BD148" i="1"/>
  <c r="BI148" i="1"/>
  <c r="BN148" i="1"/>
  <c r="BS148" i="1"/>
  <c r="BX148" i="1"/>
  <c r="CC148" i="1"/>
  <c r="CH148" i="1"/>
  <c r="CM148" i="1"/>
  <c r="CO148" i="1"/>
  <c r="CQ148" i="1"/>
  <c r="CS148" i="1"/>
  <c r="CU148" i="1"/>
  <c r="CW148" i="1"/>
  <c r="CY148" i="1"/>
  <c r="DA148" i="1"/>
  <c r="DC148" i="1"/>
  <c r="DE148" i="1"/>
  <c r="DG148" i="1"/>
  <c r="DI148" i="1"/>
  <c r="DK148" i="1"/>
  <c r="DM148" i="1"/>
  <c r="DO148" i="1"/>
  <c r="DQ148" i="1"/>
  <c r="DS148" i="1"/>
  <c r="DU148" i="1"/>
  <c r="DW148" i="1"/>
  <c r="DY148" i="1"/>
  <c r="EA148" i="1"/>
  <c r="EC148" i="1"/>
  <c r="EE148" i="1"/>
  <c r="EG148" i="1"/>
  <c r="EI148" i="1"/>
  <c r="EK148" i="1"/>
  <c r="EM148" i="1"/>
  <c r="AJ167" i="1"/>
  <c r="AO167" i="1"/>
  <c r="AT167" i="1"/>
  <c r="AY167" i="1"/>
  <c r="BD167" i="1"/>
  <c r="BI167" i="1"/>
  <c r="BN167" i="1"/>
  <c r="BS167" i="1"/>
  <c r="BX167" i="1"/>
  <c r="CC167" i="1"/>
  <c r="CH167" i="1"/>
  <c r="CM167" i="1"/>
  <c r="CO167" i="1"/>
  <c r="CQ167" i="1"/>
  <c r="CS167" i="1"/>
  <c r="CU167" i="1"/>
  <c r="CW167" i="1"/>
  <c r="CY167" i="1"/>
  <c r="DA167" i="1"/>
  <c r="DC167" i="1"/>
  <c r="DE167" i="1"/>
  <c r="DG167" i="1"/>
  <c r="DI167" i="1"/>
  <c r="DK167" i="1"/>
  <c r="DM167" i="1"/>
  <c r="DO167" i="1"/>
  <c r="DQ167" i="1"/>
  <c r="DS167" i="1"/>
  <c r="DU167" i="1"/>
  <c r="DW167" i="1"/>
  <c r="DY167" i="1"/>
  <c r="EA167" i="1"/>
  <c r="EC167" i="1"/>
  <c r="EE167" i="1"/>
  <c r="EG167" i="1"/>
  <c r="EI167" i="1"/>
  <c r="EK167" i="1"/>
  <c r="EM167" i="1"/>
  <c r="AO146" i="1"/>
  <c r="AT146" i="1"/>
  <c r="AY146" i="1"/>
  <c r="BD146" i="1"/>
  <c r="BI146" i="1"/>
  <c r="BN146" i="1"/>
  <c r="BS146" i="1"/>
  <c r="BX146" i="1"/>
  <c r="CC146" i="1"/>
  <c r="CH146" i="1"/>
  <c r="CM146" i="1"/>
  <c r="CO146" i="1"/>
  <c r="CQ146" i="1"/>
  <c r="CS146" i="1"/>
  <c r="CU146" i="1"/>
  <c r="CW146" i="1"/>
  <c r="CY146" i="1"/>
  <c r="DA146" i="1"/>
  <c r="DC146" i="1"/>
  <c r="DE146" i="1"/>
  <c r="DG146" i="1"/>
  <c r="DI146" i="1"/>
  <c r="DK146" i="1"/>
  <c r="DM146" i="1"/>
  <c r="DO146" i="1"/>
  <c r="DQ146" i="1"/>
  <c r="DS146" i="1"/>
  <c r="DU146" i="1"/>
  <c r="DW146" i="1"/>
  <c r="DY146" i="1"/>
  <c r="EA146" i="1"/>
  <c r="EC146" i="1"/>
  <c r="EE146" i="1"/>
  <c r="EG146" i="1"/>
  <c r="EI146" i="1"/>
  <c r="EK146" i="1"/>
  <c r="EM146" i="1"/>
  <c r="AO92" i="1"/>
  <c r="AT92" i="1"/>
  <c r="AY92" i="1"/>
  <c r="BD92" i="1"/>
  <c r="BI92" i="1"/>
  <c r="BN92" i="1"/>
  <c r="BS92" i="1"/>
  <c r="BX92" i="1"/>
  <c r="CC92" i="1"/>
  <c r="CH92" i="1"/>
  <c r="CM92" i="1"/>
  <c r="CO92" i="1"/>
  <c r="CQ92" i="1"/>
  <c r="CS92" i="1"/>
  <c r="CU92" i="1"/>
  <c r="CW92" i="1"/>
  <c r="CY92" i="1"/>
  <c r="DA92" i="1"/>
  <c r="DC92" i="1"/>
  <c r="DE92" i="1"/>
  <c r="DG92" i="1"/>
  <c r="DI92" i="1"/>
  <c r="DK92" i="1"/>
  <c r="DM92" i="1"/>
  <c r="DO92" i="1"/>
  <c r="DQ92" i="1"/>
  <c r="DS92" i="1"/>
  <c r="DU92" i="1"/>
  <c r="DW92" i="1"/>
  <c r="DY92" i="1"/>
  <c r="EA92" i="1"/>
  <c r="EC92" i="1"/>
  <c r="EE92" i="1"/>
  <c r="EG92" i="1"/>
  <c r="EI92" i="1"/>
  <c r="EK92" i="1"/>
  <c r="EM92" i="1"/>
  <c r="AJ75" i="1"/>
  <c r="AO75" i="1"/>
  <c r="AT75" i="1"/>
  <c r="AY75" i="1"/>
  <c r="BD75" i="1"/>
  <c r="BI75" i="1"/>
  <c r="BN75" i="1"/>
  <c r="BS75" i="1"/>
  <c r="BX75" i="1"/>
  <c r="CC75" i="1"/>
  <c r="CH75" i="1"/>
  <c r="CM75" i="1"/>
  <c r="CO75" i="1"/>
  <c r="CQ75" i="1"/>
  <c r="CS75" i="1"/>
  <c r="CU75" i="1"/>
  <c r="CW75" i="1"/>
  <c r="CY75" i="1"/>
  <c r="DA75" i="1"/>
  <c r="DC75" i="1"/>
  <c r="DE75" i="1"/>
  <c r="DG75" i="1"/>
  <c r="DI75" i="1"/>
  <c r="DK75" i="1"/>
  <c r="DM75" i="1"/>
  <c r="DO75" i="1"/>
  <c r="DQ75" i="1"/>
  <c r="DS75" i="1"/>
  <c r="DU75" i="1"/>
  <c r="DW75" i="1"/>
  <c r="DY75" i="1"/>
  <c r="EA75" i="1"/>
  <c r="EC75" i="1"/>
  <c r="EE75" i="1"/>
  <c r="EG75" i="1"/>
  <c r="EI75" i="1"/>
  <c r="EK75" i="1"/>
  <c r="EM75" i="1"/>
  <c r="AJ168" i="1"/>
  <c r="AO168" i="1"/>
  <c r="AT168" i="1"/>
  <c r="AY168" i="1"/>
  <c r="BD168" i="1"/>
  <c r="BI168" i="1"/>
  <c r="BN168" i="1"/>
  <c r="BS168" i="1"/>
  <c r="BX168" i="1"/>
  <c r="CC168" i="1"/>
  <c r="CH168" i="1"/>
  <c r="CM168" i="1"/>
  <c r="CO168" i="1"/>
  <c r="CQ168" i="1"/>
  <c r="CS168" i="1"/>
  <c r="CU168" i="1"/>
  <c r="CW168" i="1"/>
  <c r="CY168" i="1"/>
  <c r="DA168" i="1"/>
  <c r="DC168" i="1"/>
  <c r="DE168" i="1"/>
  <c r="DG168" i="1"/>
  <c r="DI168" i="1"/>
  <c r="DK168" i="1"/>
  <c r="DM168" i="1"/>
  <c r="DO168" i="1"/>
  <c r="DQ168" i="1"/>
  <c r="DS168" i="1"/>
  <c r="DU168" i="1"/>
  <c r="DW168" i="1"/>
  <c r="DY168" i="1"/>
  <c r="EA168" i="1"/>
  <c r="EC168" i="1"/>
  <c r="EE168" i="1"/>
  <c r="EG168" i="1"/>
  <c r="EI168" i="1"/>
  <c r="EK168" i="1"/>
  <c r="EM168" i="1"/>
  <c r="AJ23" i="1"/>
  <c r="AJ59" i="1"/>
  <c r="AO59" i="1"/>
  <c r="AT59" i="1"/>
  <c r="AY59" i="1"/>
  <c r="BD59" i="1"/>
  <c r="BI59" i="1"/>
  <c r="BN59" i="1"/>
  <c r="BS59" i="1"/>
  <c r="BX59" i="1"/>
  <c r="CC59" i="1"/>
  <c r="CH59" i="1"/>
  <c r="CM59" i="1"/>
  <c r="CO59" i="1"/>
  <c r="CQ59" i="1"/>
  <c r="CS59" i="1"/>
  <c r="CU59" i="1"/>
  <c r="CW59" i="1"/>
  <c r="CY59" i="1"/>
  <c r="DA59" i="1"/>
  <c r="DC59" i="1"/>
  <c r="DE59" i="1"/>
  <c r="DG59" i="1"/>
  <c r="DI59" i="1"/>
  <c r="DK59" i="1"/>
  <c r="DM59" i="1"/>
  <c r="DO59" i="1"/>
  <c r="DQ59" i="1"/>
  <c r="DS59" i="1"/>
  <c r="DU59" i="1"/>
  <c r="DW59" i="1"/>
  <c r="DY59" i="1"/>
  <c r="EA59" i="1"/>
  <c r="EC59" i="1"/>
  <c r="EE59" i="1"/>
  <c r="EG59" i="1"/>
  <c r="EI59" i="1"/>
  <c r="EK59" i="1"/>
  <c r="EM59" i="1"/>
  <c r="AJ80" i="1"/>
  <c r="AO80" i="1"/>
  <c r="AT80" i="1"/>
  <c r="AY80" i="1"/>
  <c r="BD80" i="1"/>
  <c r="BI80" i="1"/>
  <c r="BN80" i="1"/>
  <c r="BS80" i="1"/>
  <c r="BX80" i="1"/>
  <c r="CC80" i="1"/>
  <c r="CH80" i="1"/>
  <c r="CM80" i="1"/>
  <c r="CO80" i="1"/>
  <c r="CQ80" i="1"/>
  <c r="CS80" i="1"/>
  <c r="CU80" i="1"/>
  <c r="CW80" i="1"/>
  <c r="CY80" i="1"/>
  <c r="DA80" i="1"/>
  <c r="DC80" i="1"/>
  <c r="DE80" i="1"/>
  <c r="DG80" i="1"/>
  <c r="DI80" i="1"/>
  <c r="DK80" i="1"/>
  <c r="DM80" i="1"/>
  <c r="DO80" i="1"/>
  <c r="DQ80" i="1"/>
  <c r="DS80" i="1"/>
  <c r="DU80" i="1"/>
  <c r="DW80" i="1"/>
  <c r="DY80" i="1"/>
  <c r="EA80" i="1"/>
  <c r="EC80" i="1"/>
  <c r="EE80" i="1"/>
  <c r="EG80" i="1"/>
  <c r="EI80" i="1"/>
  <c r="EK80" i="1"/>
  <c r="EM80" i="1"/>
  <c r="AJ66" i="1"/>
  <c r="AO66" i="1"/>
  <c r="AO64" i="1"/>
  <c r="AT64" i="1"/>
  <c r="AY64" i="1"/>
  <c r="BD64" i="1"/>
  <c r="BI64" i="1"/>
  <c r="BN64" i="1"/>
  <c r="BS64" i="1"/>
  <c r="BX64" i="1"/>
  <c r="CC64" i="1"/>
  <c r="CH64" i="1"/>
  <c r="CM64" i="1"/>
  <c r="CO64" i="1"/>
  <c r="CQ64" i="1"/>
  <c r="CS64" i="1"/>
  <c r="CU64" i="1"/>
  <c r="CW64" i="1"/>
  <c r="CY64" i="1"/>
  <c r="DA64" i="1"/>
  <c r="DC64" i="1"/>
  <c r="DE64" i="1"/>
  <c r="DG64" i="1"/>
  <c r="DI64" i="1"/>
  <c r="DK64" i="1"/>
  <c r="DM64" i="1"/>
  <c r="DO64" i="1"/>
  <c r="DQ64" i="1"/>
  <c r="DS64" i="1"/>
  <c r="DU64" i="1"/>
  <c r="DW64" i="1"/>
  <c r="DY64" i="1"/>
  <c r="EA64" i="1"/>
  <c r="EC64" i="1"/>
  <c r="EE64" i="1"/>
  <c r="EG64" i="1"/>
  <c r="EI64" i="1"/>
  <c r="EK64" i="1"/>
  <c r="EM64" i="1"/>
  <c r="AJ74" i="1"/>
  <c r="AO74" i="1"/>
  <c r="AT74" i="1"/>
  <c r="AY74" i="1"/>
  <c r="BD74" i="1"/>
  <c r="BI74" i="1"/>
  <c r="BN74" i="1"/>
  <c r="BS74" i="1"/>
  <c r="BX74" i="1"/>
  <c r="CC74" i="1"/>
  <c r="CH74" i="1"/>
  <c r="CM74" i="1"/>
  <c r="CO74" i="1"/>
  <c r="CQ74" i="1"/>
  <c r="CS74" i="1"/>
  <c r="CU74" i="1"/>
  <c r="CW74" i="1"/>
  <c r="CY74" i="1"/>
  <c r="DA74" i="1"/>
  <c r="DC74" i="1"/>
  <c r="DE74" i="1"/>
  <c r="DG74" i="1"/>
  <c r="DI74" i="1"/>
  <c r="DK74" i="1"/>
  <c r="DM74" i="1"/>
  <c r="DO74" i="1"/>
  <c r="DQ74" i="1"/>
  <c r="DS74" i="1"/>
  <c r="DU74" i="1"/>
  <c r="DW74" i="1"/>
  <c r="DY74" i="1"/>
  <c r="EA74" i="1"/>
  <c r="EC74" i="1"/>
  <c r="EE74" i="1"/>
  <c r="EG74" i="1"/>
  <c r="EI74" i="1"/>
  <c r="EK74" i="1"/>
  <c r="EM74" i="1"/>
  <c r="AJ100" i="1"/>
  <c r="AO100" i="1"/>
  <c r="AT100" i="1"/>
  <c r="AY100" i="1"/>
  <c r="BD100" i="1"/>
  <c r="BI100" i="1"/>
  <c r="BN100" i="1"/>
  <c r="BS100" i="1"/>
  <c r="BX100" i="1"/>
  <c r="CC100" i="1"/>
  <c r="CH100" i="1"/>
  <c r="CM100" i="1"/>
  <c r="CO100" i="1"/>
  <c r="CQ100" i="1"/>
  <c r="CS100" i="1"/>
  <c r="CU100" i="1"/>
  <c r="CW100" i="1"/>
  <c r="CY100" i="1"/>
  <c r="DA100" i="1"/>
  <c r="DC100" i="1"/>
  <c r="DE100" i="1"/>
  <c r="DG100" i="1"/>
  <c r="DI100" i="1"/>
  <c r="DK100" i="1"/>
  <c r="DM100" i="1"/>
  <c r="DO100" i="1"/>
  <c r="DQ100" i="1"/>
  <c r="DS100" i="1"/>
  <c r="DU100" i="1"/>
  <c r="DW100" i="1"/>
  <c r="DY100" i="1"/>
  <c r="EA100" i="1"/>
  <c r="EC100" i="1"/>
  <c r="EE100" i="1"/>
  <c r="EG100" i="1"/>
  <c r="EI100" i="1"/>
  <c r="EK100" i="1"/>
  <c r="EM100" i="1"/>
  <c r="AJ128" i="1"/>
  <c r="AO128" i="1"/>
  <c r="AT128" i="1"/>
  <c r="AY128" i="1"/>
  <c r="BD128" i="1"/>
  <c r="BI128" i="1"/>
  <c r="BN128" i="1"/>
  <c r="BS128" i="1"/>
  <c r="BX128" i="1"/>
  <c r="CC128" i="1"/>
  <c r="CH128" i="1"/>
  <c r="CM128" i="1"/>
  <c r="CO128" i="1"/>
  <c r="CQ128" i="1"/>
  <c r="CS128" i="1"/>
  <c r="CU128" i="1"/>
  <c r="CW128" i="1"/>
  <c r="CY128" i="1"/>
  <c r="DA128" i="1"/>
  <c r="DC128" i="1"/>
  <c r="DE128" i="1"/>
  <c r="DG128" i="1"/>
  <c r="DI128" i="1"/>
  <c r="DK128" i="1"/>
  <c r="DM128" i="1"/>
  <c r="DO128" i="1"/>
  <c r="DQ128" i="1"/>
  <c r="DS128" i="1"/>
  <c r="DU128" i="1"/>
  <c r="DW128" i="1"/>
  <c r="DY128" i="1"/>
  <c r="EA128" i="1"/>
  <c r="EC128" i="1"/>
  <c r="EE128" i="1"/>
  <c r="EG128" i="1"/>
  <c r="EI128" i="1"/>
  <c r="EK128" i="1"/>
  <c r="EM128" i="1"/>
  <c r="AJ97" i="1"/>
  <c r="AO97" i="1"/>
  <c r="AT97" i="1"/>
  <c r="AY97" i="1"/>
  <c r="BD97" i="1"/>
  <c r="BI97" i="1"/>
  <c r="BN97" i="1"/>
  <c r="BS97" i="1"/>
  <c r="BX97" i="1"/>
  <c r="CC97" i="1"/>
  <c r="CH97" i="1"/>
  <c r="CM97" i="1"/>
  <c r="CO97" i="1"/>
  <c r="CQ97" i="1"/>
  <c r="CS97" i="1"/>
  <c r="CU97" i="1"/>
  <c r="CW97" i="1"/>
  <c r="CY97" i="1"/>
  <c r="DA97" i="1"/>
  <c r="DC97" i="1"/>
  <c r="DE97" i="1"/>
  <c r="DG97" i="1"/>
  <c r="DI97" i="1"/>
  <c r="DK97" i="1"/>
  <c r="DM97" i="1"/>
  <c r="DO97" i="1"/>
  <c r="DQ97" i="1"/>
  <c r="DS97" i="1"/>
  <c r="DU97" i="1"/>
  <c r="DW97" i="1"/>
  <c r="DY97" i="1"/>
  <c r="EA97" i="1"/>
  <c r="EC97" i="1"/>
  <c r="EE97" i="1"/>
  <c r="EG97" i="1"/>
  <c r="EI97" i="1"/>
  <c r="EK97" i="1"/>
  <c r="EM97" i="1"/>
  <c r="AJ32" i="1"/>
  <c r="AO32" i="1"/>
  <c r="AT32" i="1"/>
  <c r="AY32" i="1"/>
  <c r="BD32" i="1"/>
  <c r="BI32" i="1"/>
  <c r="BN32" i="1"/>
  <c r="BS32" i="1"/>
  <c r="BX32" i="1"/>
  <c r="CC32" i="1"/>
  <c r="CH32" i="1"/>
  <c r="CM32" i="1"/>
  <c r="CO32" i="1"/>
  <c r="CQ32" i="1"/>
  <c r="CS32" i="1"/>
  <c r="CU32" i="1"/>
  <c r="CW32" i="1"/>
  <c r="CY32" i="1"/>
  <c r="DA32" i="1"/>
  <c r="DC32" i="1"/>
  <c r="DE32" i="1"/>
  <c r="DG32" i="1"/>
  <c r="DI32" i="1"/>
  <c r="DK32" i="1"/>
  <c r="DM32" i="1"/>
  <c r="DO32" i="1"/>
  <c r="DQ32" i="1"/>
  <c r="DS32" i="1"/>
  <c r="DU32" i="1"/>
  <c r="DW32" i="1"/>
  <c r="DY32" i="1"/>
  <c r="EA32" i="1"/>
  <c r="EC32" i="1"/>
  <c r="EE32" i="1"/>
  <c r="EG32" i="1"/>
  <c r="EI32" i="1"/>
  <c r="EK32" i="1"/>
  <c r="EM32" i="1"/>
  <c r="AJ102" i="1"/>
  <c r="AO102" i="1"/>
  <c r="AT102" i="1"/>
  <c r="AY102" i="1"/>
  <c r="BD102" i="1"/>
  <c r="BI102" i="1"/>
  <c r="BN102" i="1"/>
  <c r="BS102" i="1"/>
  <c r="BX102" i="1"/>
  <c r="CC102" i="1"/>
  <c r="CH102" i="1"/>
  <c r="CM102" i="1"/>
  <c r="CO102" i="1"/>
  <c r="CQ102" i="1"/>
  <c r="CS102" i="1"/>
  <c r="CU102" i="1"/>
  <c r="CW102" i="1"/>
  <c r="CY102" i="1"/>
  <c r="DA102" i="1"/>
  <c r="DC102" i="1"/>
  <c r="DE102" i="1"/>
  <c r="DG102" i="1"/>
  <c r="DI102" i="1"/>
  <c r="DK102" i="1"/>
  <c r="DM102" i="1"/>
  <c r="DO102" i="1"/>
  <c r="DQ102" i="1"/>
  <c r="DS102" i="1"/>
  <c r="DU102" i="1"/>
  <c r="DW102" i="1"/>
  <c r="DY102" i="1"/>
  <c r="EA102" i="1"/>
  <c r="EC102" i="1"/>
  <c r="EE102" i="1"/>
  <c r="EG102" i="1"/>
  <c r="EI102" i="1"/>
  <c r="EK102" i="1"/>
  <c r="EM102" i="1"/>
  <c r="AJ116" i="1"/>
  <c r="AJ101" i="1"/>
  <c r="AO101" i="1"/>
  <c r="AT101" i="1"/>
  <c r="AY101" i="1"/>
  <c r="BD101" i="1"/>
  <c r="BI101" i="1"/>
  <c r="BN101" i="1"/>
  <c r="BS101" i="1"/>
  <c r="BX101" i="1"/>
  <c r="CC101" i="1"/>
  <c r="CH101" i="1"/>
  <c r="CM101" i="1"/>
  <c r="CO101" i="1"/>
  <c r="CQ101" i="1"/>
  <c r="CS101" i="1"/>
  <c r="CU101" i="1"/>
  <c r="CW101" i="1"/>
  <c r="CY101" i="1"/>
  <c r="DA101" i="1"/>
  <c r="DC101" i="1"/>
  <c r="DE101" i="1"/>
  <c r="DG101" i="1"/>
  <c r="DI101" i="1"/>
  <c r="DK101" i="1"/>
  <c r="DM101" i="1"/>
  <c r="DO101" i="1"/>
  <c r="DQ101" i="1"/>
  <c r="DS101" i="1"/>
  <c r="DU101" i="1"/>
  <c r="DW101" i="1"/>
  <c r="DY101" i="1"/>
  <c r="EA101" i="1"/>
  <c r="EC101" i="1"/>
  <c r="EE101" i="1"/>
  <c r="EG101" i="1"/>
  <c r="EI101" i="1"/>
  <c r="EK101" i="1"/>
  <c r="EM101" i="1"/>
  <c r="O182" i="1"/>
  <c r="AJ76" i="1"/>
  <c r="AO76" i="1"/>
  <c r="AT76" i="1"/>
  <c r="AY76" i="1"/>
  <c r="BD76" i="1"/>
  <c r="BI76" i="1"/>
  <c r="BN76" i="1"/>
  <c r="BS76" i="1"/>
  <c r="BX76" i="1"/>
  <c r="CC76" i="1"/>
  <c r="CH76" i="1"/>
  <c r="CM76" i="1"/>
  <c r="CO76" i="1"/>
  <c r="CQ76" i="1"/>
  <c r="CS76" i="1"/>
  <c r="CU76" i="1"/>
  <c r="CW76" i="1"/>
  <c r="CY76" i="1"/>
  <c r="DA76" i="1"/>
  <c r="DC76" i="1"/>
  <c r="DE76" i="1"/>
  <c r="DG76" i="1"/>
  <c r="DI76" i="1"/>
  <c r="DK76" i="1"/>
  <c r="DM76" i="1"/>
  <c r="DO76" i="1"/>
  <c r="DQ76" i="1"/>
  <c r="DS76" i="1"/>
  <c r="DU76" i="1"/>
  <c r="DW76" i="1"/>
  <c r="DY76" i="1"/>
  <c r="EA76" i="1"/>
  <c r="EC76" i="1"/>
  <c r="EE76" i="1"/>
  <c r="EG76" i="1"/>
  <c r="EI76" i="1"/>
  <c r="EK76" i="1"/>
  <c r="EM76" i="1"/>
  <c r="AO175" i="1"/>
  <c r="AT175" i="1"/>
  <c r="AY175" i="1"/>
  <c r="BD175" i="1"/>
  <c r="BI175" i="1"/>
  <c r="BN175" i="1"/>
  <c r="BS175" i="1"/>
  <c r="BX175" i="1"/>
  <c r="CC175" i="1"/>
  <c r="CH175" i="1"/>
  <c r="CM175" i="1"/>
  <c r="CO175" i="1"/>
  <c r="CQ175" i="1"/>
  <c r="CS175" i="1"/>
  <c r="CU175" i="1"/>
  <c r="CW175" i="1"/>
  <c r="CY175" i="1"/>
  <c r="DA175" i="1"/>
  <c r="DC175" i="1"/>
  <c r="DE175" i="1"/>
  <c r="DG175" i="1"/>
  <c r="DI175" i="1"/>
  <c r="DK175" i="1"/>
  <c r="DM175" i="1"/>
  <c r="DO175" i="1"/>
  <c r="DQ175" i="1"/>
  <c r="DS175" i="1"/>
  <c r="DU175" i="1"/>
  <c r="DW175" i="1"/>
  <c r="DY175" i="1"/>
  <c r="EA175" i="1"/>
  <c r="EC175" i="1"/>
  <c r="EE175" i="1"/>
  <c r="EG175" i="1"/>
  <c r="EI175" i="1"/>
  <c r="EK175" i="1"/>
  <c r="EM175" i="1"/>
  <c r="AJ136" i="1"/>
  <c r="AO136" i="1"/>
  <c r="AT136" i="1"/>
  <c r="AY136" i="1"/>
  <c r="BD136" i="1"/>
  <c r="BI136" i="1"/>
  <c r="BN136" i="1"/>
  <c r="BS136" i="1"/>
  <c r="BX136" i="1"/>
  <c r="CC136" i="1"/>
  <c r="CH136" i="1"/>
  <c r="CM136" i="1"/>
  <c r="CO136" i="1"/>
  <c r="CQ136" i="1"/>
  <c r="CS136" i="1"/>
  <c r="CU136" i="1"/>
  <c r="CW136" i="1"/>
  <c r="CY136" i="1"/>
  <c r="DA136" i="1"/>
  <c r="DC136" i="1"/>
  <c r="DE136" i="1"/>
  <c r="DG136" i="1"/>
  <c r="DI136" i="1"/>
  <c r="DK136" i="1"/>
  <c r="DM136" i="1"/>
  <c r="DO136" i="1"/>
  <c r="DQ136" i="1"/>
  <c r="DS136" i="1"/>
  <c r="DU136" i="1"/>
  <c r="DW136" i="1"/>
  <c r="DY136" i="1"/>
  <c r="EA136" i="1"/>
  <c r="EC136" i="1"/>
  <c r="EE136" i="1"/>
  <c r="EG136" i="1"/>
  <c r="EI136" i="1"/>
  <c r="EK136" i="1"/>
  <c r="EM136" i="1"/>
  <c r="AJ35" i="1"/>
  <c r="AO35" i="1"/>
  <c r="AT35" i="1"/>
  <c r="AY35" i="1"/>
  <c r="BD35" i="1"/>
  <c r="BI35" i="1"/>
  <c r="BN35" i="1"/>
  <c r="BS35" i="1"/>
  <c r="BX35" i="1"/>
  <c r="CC35" i="1"/>
  <c r="CH35" i="1"/>
  <c r="CM35" i="1"/>
  <c r="CO35" i="1"/>
  <c r="CQ35" i="1"/>
  <c r="CS35" i="1"/>
  <c r="CU35" i="1"/>
  <c r="CW35" i="1"/>
  <c r="CY35" i="1"/>
  <c r="DA35" i="1"/>
  <c r="DC35" i="1"/>
  <c r="DE35" i="1"/>
  <c r="DG35" i="1"/>
  <c r="DI35" i="1"/>
  <c r="DK35" i="1"/>
  <c r="DM35" i="1"/>
  <c r="DO35" i="1"/>
  <c r="DQ35" i="1"/>
  <c r="DS35" i="1"/>
  <c r="DU35" i="1"/>
  <c r="DW35" i="1"/>
  <c r="DY35" i="1"/>
  <c r="EA35" i="1"/>
  <c r="EC35" i="1"/>
  <c r="EE35" i="1"/>
  <c r="EG35" i="1"/>
  <c r="EI35" i="1"/>
  <c r="EK35" i="1"/>
  <c r="EM35" i="1"/>
  <c r="AJ26" i="1"/>
  <c r="AJ41" i="1"/>
  <c r="AO41" i="1"/>
  <c r="AT41" i="1"/>
  <c r="AY41" i="1"/>
  <c r="BD41" i="1"/>
  <c r="BI41" i="1"/>
  <c r="BN41" i="1"/>
  <c r="BS41" i="1"/>
  <c r="BX41" i="1"/>
  <c r="CC41" i="1"/>
  <c r="CH41" i="1"/>
  <c r="CM41" i="1"/>
  <c r="CO41" i="1"/>
  <c r="CQ41" i="1"/>
  <c r="CS41" i="1"/>
  <c r="CU41" i="1"/>
  <c r="CW41" i="1"/>
  <c r="CY41" i="1"/>
  <c r="DA41" i="1"/>
  <c r="DC41" i="1"/>
  <c r="DE41" i="1"/>
  <c r="DG41" i="1"/>
  <c r="DI41" i="1"/>
  <c r="DK41" i="1"/>
  <c r="DM41" i="1"/>
  <c r="DO41" i="1"/>
  <c r="DQ41" i="1"/>
  <c r="DS41" i="1"/>
  <c r="DU41" i="1"/>
  <c r="DW41" i="1"/>
  <c r="DY41" i="1"/>
  <c r="EA41" i="1"/>
  <c r="EC41" i="1"/>
  <c r="EE41" i="1"/>
  <c r="EG41" i="1"/>
  <c r="EI41" i="1"/>
  <c r="EK41" i="1"/>
  <c r="EM41" i="1"/>
  <c r="AJ124" i="1"/>
  <c r="AO124" i="1"/>
  <c r="AT124" i="1"/>
  <c r="AY124" i="1"/>
  <c r="BD124" i="1"/>
  <c r="BI124" i="1"/>
  <c r="BN124" i="1"/>
  <c r="BS124" i="1"/>
  <c r="BX124" i="1"/>
  <c r="CC124" i="1"/>
  <c r="CH124" i="1"/>
  <c r="CM124" i="1"/>
  <c r="CO124" i="1"/>
  <c r="CQ124" i="1"/>
  <c r="CS124" i="1"/>
  <c r="CU124" i="1"/>
  <c r="CW124" i="1"/>
  <c r="CY124" i="1"/>
  <c r="DA124" i="1"/>
  <c r="DC124" i="1"/>
  <c r="DE124" i="1"/>
  <c r="DG124" i="1"/>
  <c r="DI124" i="1"/>
  <c r="DK124" i="1"/>
  <c r="DM124" i="1"/>
  <c r="DO124" i="1"/>
  <c r="DQ124" i="1"/>
  <c r="DS124" i="1"/>
  <c r="DU124" i="1"/>
  <c r="DW124" i="1"/>
  <c r="DY124" i="1"/>
  <c r="EA124" i="1"/>
  <c r="EC124" i="1"/>
  <c r="EE124" i="1"/>
  <c r="EG124" i="1"/>
  <c r="EI124" i="1"/>
  <c r="EK124" i="1"/>
  <c r="EM124" i="1"/>
  <c r="AJ133" i="1"/>
  <c r="AO133" i="1"/>
  <c r="AT133" i="1"/>
  <c r="AY133" i="1"/>
  <c r="BD133" i="1"/>
  <c r="BI133" i="1"/>
  <c r="BN133" i="1"/>
  <c r="BS133" i="1"/>
  <c r="BX133" i="1"/>
  <c r="CC133" i="1"/>
  <c r="CH133" i="1"/>
  <c r="CM133" i="1"/>
  <c r="CO133" i="1"/>
  <c r="CQ133" i="1"/>
  <c r="CS133" i="1"/>
  <c r="CU133" i="1"/>
  <c r="CW133" i="1"/>
  <c r="CY133" i="1"/>
  <c r="DA133" i="1"/>
  <c r="DC133" i="1"/>
  <c r="DE133" i="1"/>
  <c r="DG133" i="1"/>
  <c r="DI133" i="1"/>
  <c r="DK133" i="1"/>
  <c r="DM133" i="1"/>
  <c r="DO133" i="1"/>
  <c r="DQ133" i="1"/>
  <c r="DS133" i="1"/>
  <c r="DU133" i="1"/>
  <c r="DW133" i="1"/>
  <c r="DY133" i="1"/>
  <c r="EA133" i="1"/>
  <c r="EC133" i="1"/>
  <c r="EE133" i="1"/>
  <c r="EG133" i="1"/>
  <c r="EI133" i="1"/>
  <c r="EK133" i="1"/>
  <c r="EM133" i="1"/>
  <c r="AJ162" i="1"/>
  <c r="AO162" i="1"/>
  <c r="AT162" i="1"/>
  <c r="AY162" i="1"/>
  <c r="BD162" i="1"/>
  <c r="BI162" i="1"/>
  <c r="BN162" i="1"/>
  <c r="BS162" i="1"/>
  <c r="BX162" i="1"/>
  <c r="CC162" i="1"/>
  <c r="CH162" i="1"/>
  <c r="CM162" i="1"/>
  <c r="CO162" i="1"/>
  <c r="CQ162" i="1"/>
  <c r="CS162" i="1"/>
  <c r="CU162" i="1"/>
  <c r="CW162" i="1"/>
  <c r="CY162" i="1"/>
  <c r="DA162" i="1"/>
  <c r="DC162" i="1"/>
  <c r="DE162" i="1"/>
  <c r="DG162" i="1"/>
  <c r="DI162" i="1"/>
  <c r="DK162" i="1"/>
  <c r="DM162" i="1"/>
  <c r="DO162" i="1"/>
  <c r="DQ162" i="1"/>
  <c r="DS162" i="1"/>
  <c r="DU162" i="1"/>
  <c r="DW162" i="1"/>
  <c r="DY162" i="1"/>
  <c r="EA162" i="1"/>
  <c r="EC162" i="1"/>
  <c r="EE162" i="1"/>
  <c r="EG162" i="1"/>
  <c r="EI162" i="1"/>
  <c r="EK162" i="1"/>
  <c r="EM162" i="1"/>
  <c r="AJ38" i="1"/>
  <c r="AO38" i="1"/>
  <c r="AT38" i="1"/>
  <c r="AY38" i="1"/>
  <c r="BD38" i="1"/>
  <c r="BI38" i="1"/>
  <c r="BN38" i="1"/>
  <c r="BS38" i="1"/>
  <c r="BX38" i="1"/>
  <c r="CC38" i="1"/>
  <c r="CH38" i="1"/>
  <c r="CM38" i="1"/>
  <c r="CO38" i="1"/>
  <c r="CQ38" i="1"/>
  <c r="CS38" i="1"/>
  <c r="CU38" i="1"/>
  <c r="CW38" i="1"/>
  <c r="CY38" i="1"/>
  <c r="DA38" i="1"/>
  <c r="DC38" i="1"/>
  <c r="DE38" i="1"/>
  <c r="DG38" i="1"/>
  <c r="DI38" i="1"/>
  <c r="DK38" i="1"/>
  <c r="DM38" i="1"/>
  <c r="DO38" i="1"/>
  <c r="DQ38" i="1"/>
  <c r="DS38" i="1"/>
  <c r="DU38" i="1"/>
  <c r="DW38" i="1"/>
  <c r="DY38" i="1"/>
  <c r="EA38" i="1"/>
  <c r="EC38" i="1"/>
  <c r="EE38" i="1"/>
  <c r="EG38" i="1"/>
  <c r="EI38" i="1"/>
  <c r="EK38" i="1"/>
  <c r="EM38" i="1"/>
  <c r="AO53" i="1"/>
  <c r="AT53" i="1"/>
  <c r="AY53" i="1"/>
  <c r="BD53" i="1"/>
  <c r="BI53" i="1"/>
  <c r="BN53" i="1"/>
  <c r="BS53" i="1"/>
  <c r="BX53" i="1"/>
  <c r="CC53" i="1"/>
  <c r="CH53" i="1"/>
  <c r="CM53" i="1"/>
  <c r="CO53" i="1"/>
  <c r="CQ53" i="1"/>
  <c r="CS53" i="1"/>
  <c r="CU53" i="1"/>
  <c r="CW53" i="1"/>
  <c r="CY53" i="1"/>
  <c r="DA53" i="1"/>
  <c r="DC53" i="1"/>
  <c r="DE53" i="1"/>
  <c r="DG53" i="1"/>
  <c r="DI53" i="1"/>
  <c r="DK53" i="1"/>
  <c r="DM53" i="1"/>
  <c r="DO53" i="1"/>
  <c r="DQ53" i="1"/>
  <c r="DS53" i="1"/>
  <c r="DU53" i="1"/>
  <c r="DW53" i="1"/>
  <c r="DY53" i="1"/>
  <c r="EA53" i="1"/>
  <c r="EC53" i="1"/>
  <c r="EE53" i="1"/>
  <c r="EG53" i="1"/>
  <c r="EI53" i="1"/>
  <c r="EK53" i="1"/>
  <c r="EM53" i="1"/>
  <c r="AJ78" i="1"/>
  <c r="AO78" i="1"/>
  <c r="AT78" i="1"/>
  <c r="AY78" i="1"/>
  <c r="BD78" i="1"/>
  <c r="BI78" i="1"/>
  <c r="BN78" i="1"/>
  <c r="BS78" i="1"/>
  <c r="BX78" i="1"/>
  <c r="CC78" i="1"/>
  <c r="CH78" i="1"/>
  <c r="CM78" i="1"/>
  <c r="CO78" i="1"/>
  <c r="CQ78" i="1"/>
  <c r="CS78" i="1"/>
  <c r="CU78" i="1"/>
  <c r="CW78" i="1"/>
  <c r="CY78" i="1"/>
  <c r="DA78" i="1"/>
  <c r="DC78" i="1"/>
  <c r="DE78" i="1"/>
  <c r="DG78" i="1"/>
  <c r="DI78" i="1"/>
  <c r="DK78" i="1"/>
  <c r="DM78" i="1"/>
  <c r="DO78" i="1"/>
  <c r="DQ78" i="1"/>
  <c r="DS78" i="1"/>
  <c r="DU78" i="1"/>
  <c r="DW78" i="1"/>
  <c r="DY78" i="1"/>
  <c r="EA78" i="1"/>
  <c r="EC78" i="1"/>
  <c r="EE78" i="1"/>
  <c r="EG78" i="1"/>
  <c r="EI78" i="1"/>
  <c r="EK78" i="1"/>
  <c r="EM78" i="1"/>
  <c r="AJ107" i="1"/>
  <c r="AO107" i="1"/>
  <c r="AT107" i="1"/>
  <c r="AY107" i="1"/>
  <c r="BD107" i="1"/>
  <c r="BI107" i="1"/>
  <c r="BN107" i="1"/>
  <c r="BS107" i="1"/>
  <c r="BX107" i="1"/>
  <c r="CC107" i="1"/>
  <c r="CH107" i="1"/>
  <c r="CM107" i="1"/>
  <c r="CO107" i="1"/>
  <c r="CQ107" i="1"/>
  <c r="CS107" i="1"/>
  <c r="CU107" i="1"/>
  <c r="CW107" i="1"/>
  <c r="CY107" i="1"/>
  <c r="DA107" i="1"/>
  <c r="DC107" i="1"/>
  <c r="DE107" i="1"/>
  <c r="DG107" i="1"/>
  <c r="DI107" i="1"/>
  <c r="DK107" i="1"/>
  <c r="DM107" i="1"/>
  <c r="DO107" i="1"/>
  <c r="DQ107" i="1"/>
  <c r="DS107" i="1"/>
  <c r="DU107" i="1"/>
  <c r="DW107" i="1"/>
  <c r="DY107" i="1"/>
  <c r="EA107" i="1"/>
  <c r="EC107" i="1"/>
  <c r="EE107" i="1"/>
  <c r="EG107" i="1"/>
  <c r="EI107" i="1"/>
  <c r="EK107" i="1"/>
  <c r="EM107" i="1"/>
  <c r="AO16" i="1"/>
  <c r="AT16" i="1"/>
  <c r="AY16" i="1"/>
  <c r="BD16" i="1"/>
  <c r="BI16" i="1"/>
  <c r="BN16" i="1"/>
  <c r="BS16" i="1"/>
  <c r="BX16" i="1"/>
  <c r="CC16" i="1"/>
  <c r="CH16" i="1"/>
  <c r="CM16" i="1"/>
  <c r="CO16" i="1"/>
  <c r="CQ16" i="1"/>
  <c r="CS16" i="1"/>
  <c r="CU16" i="1"/>
  <c r="CW16" i="1"/>
  <c r="CY16" i="1"/>
  <c r="DA16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EG16" i="1"/>
  <c r="EI16" i="1"/>
  <c r="EK16" i="1"/>
  <c r="EM16" i="1"/>
  <c r="AJ126" i="1"/>
  <c r="AJ157" i="1"/>
  <c r="AO157" i="1"/>
  <c r="AT157" i="1"/>
  <c r="AY157" i="1"/>
  <c r="BD157" i="1"/>
  <c r="BI157" i="1"/>
  <c r="BN157" i="1"/>
  <c r="BS157" i="1"/>
  <c r="BX157" i="1"/>
  <c r="CC157" i="1"/>
  <c r="CH157" i="1"/>
  <c r="CM157" i="1"/>
  <c r="CO157" i="1"/>
  <c r="CQ157" i="1"/>
  <c r="CS157" i="1"/>
  <c r="CU157" i="1"/>
  <c r="CW157" i="1"/>
  <c r="CY157" i="1"/>
  <c r="DA157" i="1"/>
  <c r="DC157" i="1"/>
  <c r="DE157" i="1"/>
  <c r="DG157" i="1"/>
  <c r="DI157" i="1"/>
  <c r="DK157" i="1"/>
  <c r="DM157" i="1"/>
  <c r="DO157" i="1"/>
  <c r="DQ157" i="1"/>
  <c r="DS157" i="1"/>
  <c r="DU157" i="1"/>
  <c r="DW157" i="1"/>
  <c r="DY157" i="1"/>
  <c r="EA157" i="1"/>
  <c r="EC157" i="1"/>
  <c r="EE157" i="1"/>
  <c r="EG157" i="1"/>
  <c r="EI157" i="1"/>
  <c r="EK157" i="1"/>
  <c r="EM157" i="1"/>
  <c r="AO103" i="1"/>
  <c r="AT103" i="1"/>
  <c r="AY103" i="1"/>
  <c r="BD103" i="1"/>
  <c r="BI103" i="1"/>
  <c r="BN103" i="1"/>
  <c r="BS103" i="1"/>
  <c r="BX103" i="1"/>
  <c r="CC103" i="1"/>
  <c r="CH103" i="1"/>
  <c r="CM103" i="1"/>
  <c r="CO103" i="1"/>
  <c r="CQ103" i="1"/>
  <c r="CS103" i="1"/>
  <c r="CU103" i="1"/>
  <c r="CW103" i="1"/>
  <c r="CY103" i="1"/>
  <c r="DA103" i="1"/>
  <c r="DC103" i="1"/>
  <c r="DE103" i="1"/>
  <c r="DG103" i="1"/>
  <c r="DI103" i="1"/>
  <c r="DK103" i="1"/>
  <c r="DM103" i="1"/>
  <c r="DO103" i="1"/>
  <c r="DQ103" i="1"/>
  <c r="DS103" i="1"/>
  <c r="DU103" i="1"/>
  <c r="DW103" i="1"/>
  <c r="DY103" i="1"/>
  <c r="EA103" i="1"/>
  <c r="EC103" i="1"/>
  <c r="EE103" i="1"/>
  <c r="EG103" i="1"/>
  <c r="EI103" i="1"/>
  <c r="EK103" i="1"/>
  <c r="EM103" i="1"/>
  <c r="AO31" i="1"/>
  <c r="AT31" i="1"/>
  <c r="AY31" i="1"/>
  <c r="BD31" i="1"/>
  <c r="BI31" i="1"/>
  <c r="BN31" i="1"/>
  <c r="BS31" i="1"/>
  <c r="BX31" i="1"/>
  <c r="CC31" i="1"/>
  <c r="CH31" i="1"/>
  <c r="CM31" i="1"/>
  <c r="CO31" i="1"/>
  <c r="CQ31" i="1"/>
  <c r="CS31" i="1"/>
  <c r="CU31" i="1"/>
  <c r="CW31" i="1"/>
  <c r="CY31" i="1"/>
  <c r="DA31" i="1"/>
  <c r="DC31" i="1"/>
  <c r="DE31" i="1"/>
  <c r="DG31" i="1"/>
  <c r="DI31" i="1"/>
  <c r="DK31" i="1"/>
  <c r="DM31" i="1"/>
  <c r="DO31" i="1"/>
  <c r="DQ31" i="1"/>
  <c r="DS31" i="1"/>
  <c r="DU31" i="1"/>
  <c r="DW31" i="1"/>
  <c r="DY31" i="1"/>
  <c r="EA31" i="1"/>
  <c r="EC31" i="1"/>
  <c r="EE31" i="1"/>
  <c r="EG31" i="1"/>
  <c r="EI31" i="1"/>
  <c r="EK31" i="1"/>
  <c r="EM31" i="1"/>
  <c r="AJ25" i="1"/>
  <c r="AJ77" i="1"/>
  <c r="AO77" i="1"/>
  <c r="AT77" i="1"/>
  <c r="AY77" i="1"/>
  <c r="BD77" i="1"/>
  <c r="BI77" i="1"/>
  <c r="BN77" i="1"/>
  <c r="BS77" i="1"/>
  <c r="BX77" i="1"/>
  <c r="CC77" i="1"/>
  <c r="CH77" i="1"/>
  <c r="CM77" i="1"/>
  <c r="CO77" i="1"/>
  <c r="CQ77" i="1"/>
  <c r="CS77" i="1"/>
  <c r="CU77" i="1"/>
  <c r="CW77" i="1"/>
  <c r="CY77" i="1"/>
  <c r="DA77" i="1"/>
  <c r="DC77" i="1"/>
  <c r="DE77" i="1"/>
  <c r="DG77" i="1"/>
  <c r="DI77" i="1"/>
  <c r="DK77" i="1"/>
  <c r="DM77" i="1"/>
  <c r="DO77" i="1"/>
  <c r="DQ77" i="1"/>
  <c r="DS77" i="1"/>
  <c r="DU77" i="1"/>
  <c r="DW77" i="1"/>
  <c r="DY77" i="1"/>
  <c r="EA77" i="1"/>
  <c r="EC77" i="1"/>
  <c r="EE77" i="1"/>
  <c r="EG77" i="1"/>
  <c r="EI77" i="1"/>
  <c r="EK77" i="1"/>
  <c r="EM77" i="1"/>
  <c r="AO174" i="1"/>
  <c r="AT174" i="1"/>
  <c r="AY174" i="1"/>
  <c r="BD174" i="1"/>
  <c r="BI174" i="1"/>
  <c r="BN174" i="1"/>
  <c r="BS174" i="1"/>
  <c r="BX174" i="1"/>
  <c r="CC174" i="1"/>
  <c r="CH174" i="1"/>
  <c r="CM174" i="1"/>
  <c r="CO174" i="1"/>
  <c r="CQ174" i="1"/>
  <c r="CS174" i="1"/>
  <c r="CU174" i="1"/>
  <c r="CW174" i="1"/>
  <c r="CY174" i="1"/>
  <c r="DA174" i="1"/>
  <c r="DC174" i="1"/>
  <c r="DE174" i="1"/>
  <c r="DG174" i="1"/>
  <c r="DI174" i="1"/>
  <c r="DK174" i="1"/>
  <c r="DM174" i="1"/>
  <c r="DO174" i="1"/>
  <c r="DQ174" i="1"/>
  <c r="DS174" i="1"/>
  <c r="DU174" i="1"/>
  <c r="DW174" i="1"/>
  <c r="DY174" i="1"/>
  <c r="EA174" i="1"/>
  <c r="EC174" i="1"/>
  <c r="EE174" i="1"/>
  <c r="EG174" i="1"/>
  <c r="EI174" i="1"/>
  <c r="EK174" i="1"/>
  <c r="EM174" i="1"/>
  <c r="AJ37" i="1"/>
  <c r="AO37" i="1"/>
  <c r="AT37" i="1"/>
  <c r="AY37" i="1"/>
  <c r="BD37" i="1"/>
  <c r="BI37" i="1"/>
  <c r="BN37" i="1"/>
  <c r="BS37" i="1"/>
  <c r="BX37" i="1"/>
  <c r="CC37" i="1"/>
  <c r="CH37" i="1"/>
  <c r="CM37" i="1"/>
  <c r="CO37" i="1"/>
  <c r="CQ37" i="1"/>
  <c r="CS37" i="1"/>
  <c r="CU37" i="1"/>
  <c r="CW37" i="1"/>
  <c r="CY37" i="1"/>
  <c r="DA37" i="1"/>
  <c r="DC37" i="1"/>
  <c r="DE37" i="1"/>
  <c r="DG37" i="1"/>
  <c r="DI37" i="1"/>
  <c r="DK37" i="1"/>
  <c r="DM37" i="1"/>
  <c r="DO37" i="1"/>
  <c r="DQ37" i="1"/>
  <c r="DS37" i="1"/>
  <c r="DU37" i="1"/>
  <c r="DW37" i="1"/>
  <c r="DY37" i="1"/>
  <c r="EA37" i="1"/>
  <c r="EC37" i="1"/>
  <c r="EE37" i="1"/>
  <c r="EG37" i="1"/>
  <c r="EI37" i="1"/>
  <c r="EK37" i="1"/>
  <c r="EM37" i="1"/>
  <c r="AJ45" i="1"/>
  <c r="BN45" i="1"/>
  <c r="BS45" i="1"/>
  <c r="BX45" i="1"/>
  <c r="CC45" i="1"/>
  <c r="CH45" i="1"/>
  <c r="CM45" i="1"/>
  <c r="CO45" i="1"/>
  <c r="CQ45" i="1"/>
  <c r="CS45" i="1"/>
  <c r="CU45" i="1"/>
  <c r="CW45" i="1"/>
  <c r="CY45" i="1"/>
  <c r="DA45" i="1"/>
  <c r="DC45" i="1"/>
  <c r="DE45" i="1"/>
  <c r="DG45" i="1"/>
  <c r="DI45" i="1"/>
  <c r="DK45" i="1"/>
  <c r="DM45" i="1"/>
  <c r="DO45" i="1"/>
  <c r="DQ45" i="1"/>
  <c r="DS45" i="1"/>
  <c r="DU45" i="1"/>
  <c r="DW45" i="1"/>
  <c r="DY45" i="1"/>
  <c r="EA45" i="1"/>
  <c r="EC45" i="1"/>
  <c r="EE45" i="1"/>
  <c r="EG45" i="1"/>
  <c r="EI45" i="1"/>
  <c r="EK45" i="1"/>
  <c r="EM45" i="1"/>
  <c r="AJ135" i="1"/>
  <c r="AO135" i="1"/>
  <c r="AT135" i="1"/>
  <c r="AY135" i="1"/>
  <c r="BD135" i="1"/>
  <c r="BI135" i="1"/>
  <c r="BN135" i="1"/>
  <c r="BS135" i="1"/>
  <c r="BX135" i="1"/>
  <c r="CC135" i="1"/>
  <c r="CH135" i="1"/>
  <c r="CM135" i="1"/>
  <c r="CO135" i="1"/>
  <c r="CQ135" i="1"/>
  <c r="CS135" i="1"/>
  <c r="CU135" i="1"/>
  <c r="CW135" i="1"/>
  <c r="CY135" i="1"/>
  <c r="DA135" i="1"/>
  <c r="DC135" i="1"/>
  <c r="DE135" i="1"/>
  <c r="DG135" i="1"/>
  <c r="DI135" i="1"/>
  <c r="DK135" i="1"/>
  <c r="DM135" i="1"/>
  <c r="DO135" i="1"/>
  <c r="DQ135" i="1"/>
  <c r="DS135" i="1"/>
  <c r="DU135" i="1"/>
  <c r="DW135" i="1"/>
  <c r="DY135" i="1"/>
  <c r="EA135" i="1"/>
  <c r="EC135" i="1"/>
  <c r="EE135" i="1"/>
  <c r="EG135" i="1"/>
  <c r="EI135" i="1"/>
  <c r="EK135" i="1"/>
  <c r="EM135" i="1"/>
  <c r="N182" i="1"/>
  <c r="AJ61" i="1"/>
  <c r="AO61" i="1"/>
  <c r="AT61" i="1"/>
  <c r="AY61" i="1"/>
  <c r="BD61" i="1"/>
  <c r="BI61" i="1"/>
  <c r="BN61" i="1"/>
  <c r="BS61" i="1"/>
  <c r="BX61" i="1"/>
  <c r="CC61" i="1"/>
  <c r="CH61" i="1"/>
  <c r="CM61" i="1"/>
  <c r="CO61" i="1"/>
  <c r="CQ61" i="1"/>
  <c r="CS61" i="1"/>
  <c r="CU61" i="1"/>
  <c r="CW61" i="1"/>
  <c r="CY61" i="1"/>
  <c r="DA61" i="1"/>
  <c r="DC61" i="1"/>
  <c r="DE61" i="1"/>
  <c r="DG61" i="1"/>
  <c r="DI61" i="1"/>
  <c r="DK61" i="1"/>
  <c r="DM61" i="1"/>
  <c r="DO61" i="1"/>
  <c r="DQ61" i="1"/>
  <c r="DS61" i="1"/>
  <c r="DU61" i="1"/>
  <c r="DW61" i="1"/>
  <c r="DY61" i="1"/>
  <c r="EA61" i="1"/>
  <c r="EC61" i="1"/>
  <c r="EE61" i="1"/>
  <c r="EG61" i="1"/>
  <c r="EI61" i="1"/>
  <c r="EK61" i="1"/>
  <c r="EM61" i="1"/>
  <c r="AO25" i="1"/>
  <c r="AT25" i="1"/>
  <c r="AY25" i="1"/>
  <c r="BD25" i="1"/>
  <c r="BI25" i="1"/>
  <c r="BN25" i="1"/>
  <c r="BS25" i="1"/>
  <c r="BX25" i="1"/>
  <c r="CC25" i="1"/>
  <c r="CH25" i="1"/>
  <c r="CM25" i="1"/>
  <c r="CO25" i="1"/>
  <c r="CQ25" i="1"/>
  <c r="CS25" i="1"/>
  <c r="CU25" i="1"/>
  <c r="CW25" i="1"/>
  <c r="CY25" i="1"/>
  <c r="DA25" i="1"/>
  <c r="DC25" i="1"/>
  <c r="DE25" i="1"/>
  <c r="DG25" i="1"/>
  <c r="DI25" i="1"/>
  <c r="DK25" i="1"/>
  <c r="DM25" i="1"/>
  <c r="DO25" i="1"/>
  <c r="DQ25" i="1"/>
  <c r="DS25" i="1"/>
  <c r="DU25" i="1"/>
  <c r="DW25" i="1"/>
  <c r="DY25" i="1"/>
  <c r="EA25" i="1"/>
  <c r="EC25" i="1"/>
  <c r="EE25" i="1"/>
  <c r="EG25" i="1"/>
  <c r="EI25" i="1"/>
  <c r="EK25" i="1"/>
  <c r="EM25" i="1"/>
  <c r="AJ178" i="1"/>
  <c r="AO178" i="1"/>
  <c r="AT178" i="1"/>
  <c r="AY178" i="1"/>
  <c r="BD178" i="1"/>
  <c r="BI178" i="1"/>
  <c r="BN178" i="1"/>
  <c r="BS178" i="1"/>
  <c r="BX178" i="1"/>
  <c r="CC178" i="1"/>
  <c r="CH178" i="1"/>
  <c r="CM178" i="1"/>
  <c r="CO178" i="1"/>
  <c r="CQ178" i="1"/>
  <c r="CS178" i="1"/>
  <c r="CU178" i="1"/>
  <c r="CW178" i="1"/>
  <c r="CY178" i="1"/>
  <c r="DA178" i="1"/>
  <c r="DC178" i="1"/>
  <c r="DE178" i="1"/>
  <c r="DG178" i="1"/>
  <c r="DI178" i="1"/>
  <c r="DK178" i="1"/>
  <c r="DM178" i="1"/>
  <c r="DO178" i="1"/>
  <c r="DQ178" i="1"/>
  <c r="DS178" i="1"/>
  <c r="DU178" i="1"/>
  <c r="DW178" i="1"/>
  <c r="DY178" i="1"/>
  <c r="EA178" i="1"/>
  <c r="EC178" i="1"/>
  <c r="EE178" i="1"/>
  <c r="EG178" i="1"/>
  <c r="EI178" i="1"/>
  <c r="EK178" i="1"/>
  <c r="EM178" i="1"/>
  <c r="AJ33" i="1"/>
  <c r="AO33" i="1"/>
  <c r="AT33" i="1"/>
  <c r="AY33" i="1"/>
  <c r="BD33" i="1"/>
  <c r="BI33" i="1"/>
  <c r="BN33" i="1"/>
  <c r="BS33" i="1"/>
  <c r="BX33" i="1"/>
  <c r="CC33" i="1"/>
  <c r="CH33" i="1"/>
  <c r="CM33" i="1"/>
  <c r="CO33" i="1"/>
  <c r="CQ33" i="1"/>
  <c r="CS33" i="1"/>
  <c r="CU33" i="1"/>
  <c r="CW33" i="1"/>
  <c r="CY33" i="1"/>
  <c r="DA33" i="1"/>
  <c r="DC33" i="1"/>
  <c r="DE33" i="1"/>
  <c r="DG33" i="1"/>
  <c r="DI33" i="1"/>
  <c r="DK33" i="1"/>
  <c r="DM33" i="1"/>
  <c r="DO33" i="1"/>
  <c r="DQ33" i="1"/>
  <c r="DS33" i="1"/>
  <c r="DU33" i="1"/>
  <c r="DW33" i="1"/>
  <c r="DY33" i="1"/>
  <c r="EA33" i="1"/>
  <c r="EC33" i="1"/>
  <c r="EE33" i="1"/>
  <c r="EG33" i="1"/>
  <c r="EI33" i="1"/>
  <c r="EK33" i="1"/>
  <c r="EM33" i="1"/>
  <c r="AJ50" i="1"/>
  <c r="AO50" i="1"/>
  <c r="AT50" i="1"/>
  <c r="AY50" i="1"/>
  <c r="BD50" i="1"/>
  <c r="BI50" i="1"/>
  <c r="BN50" i="1"/>
  <c r="BS50" i="1"/>
  <c r="BX50" i="1"/>
  <c r="CC50" i="1"/>
  <c r="CH50" i="1"/>
  <c r="CM50" i="1"/>
  <c r="CO50" i="1"/>
  <c r="CQ50" i="1"/>
  <c r="CS50" i="1"/>
  <c r="CU50" i="1"/>
  <c r="CW50" i="1"/>
  <c r="CY50" i="1"/>
  <c r="DA50" i="1"/>
  <c r="DC50" i="1"/>
  <c r="DE50" i="1"/>
  <c r="DG50" i="1"/>
  <c r="DI50" i="1"/>
  <c r="DK50" i="1"/>
  <c r="DM50" i="1"/>
  <c r="DO50" i="1"/>
  <c r="DQ50" i="1"/>
  <c r="DS50" i="1"/>
  <c r="DU50" i="1"/>
  <c r="DW50" i="1"/>
  <c r="DY50" i="1"/>
  <c r="EA50" i="1"/>
  <c r="EC50" i="1"/>
  <c r="EE50" i="1"/>
  <c r="EG50" i="1"/>
  <c r="EI50" i="1"/>
  <c r="EK50" i="1"/>
  <c r="EM50" i="1"/>
  <c r="AO8" i="1"/>
  <c r="AT8" i="1"/>
  <c r="AY8" i="1"/>
  <c r="BD8" i="1"/>
  <c r="BI8" i="1"/>
  <c r="BN8" i="1"/>
  <c r="BS8" i="1"/>
  <c r="BX8" i="1"/>
  <c r="CC8" i="1"/>
  <c r="CH8" i="1"/>
  <c r="CM8" i="1"/>
  <c r="CO8" i="1"/>
  <c r="CQ8" i="1"/>
  <c r="CS8" i="1"/>
  <c r="CU8" i="1"/>
  <c r="CW8" i="1"/>
  <c r="CY8" i="1"/>
  <c r="DA8" i="1"/>
  <c r="DC8" i="1"/>
  <c r="DE8" i="1"/>
  <c r="DG8" i="1"/>
  <c r="DI8" i="1"/>
  <c r="DK8" i="1"/>
  <c r="DM8" i="1"/>
  <c r="DO8" i="1"/>
  <c r="DQ8" i="1"/>
  <c r="DS8" i="1"/>
  <c r="DU8" i="1"/>
  <c r="DW8" i="1"/>
  <c r="DY8" i="1"/>
  <c r="EA8" i="1"/>
  <c r="EC8" i="1"/>
  <c r="EE8" i="1"/>
  <c r="EG8" i="1"/>
  <c r="EI8" i="1"/>
  <c r="EK8" i="1"/>
  <c r="EM8" i="1"/>
  <c r="AJ115" i="1"/>
  <c r="AO115" i="1"/>
  <c r="AT115" i="1"/>
  <c r="AY115" i="1"/>
  <c r="BD115" i="1"/>
  <c r="BI115" i="1"/>
  <c r="BN115" i="1"/>
  <c r="BS115" i="1"/>
  <c r="BX115" i="1"/>
  <c r="CC115" i="1"/>
  <c r="CH115" i="1"/>
  <c r="CM115" i="1"/>
  <c r="CO115" i="1"/>
  <c r="CQ115" i="1"/>
  <c r="CS115" i="1"/>
  <c r="CU115" i="1"/>
  <c r="CW115" i="1"/>
  <c r="CY115" i="1"/>
  <c r="DA115" i="1"/>
  <c r="DC115" i="1"/>
  <c r="DE115" i="1"/>
  <c r="DG115" i="1"/>
  <c r="DI115" i="1"/>
  <c r="DK115" i="1"/>
  <c r="DM115" i="1"/>
  <c r="DO115" i="1"/>
  <c r="DQ115" i="1"/>
  <c r="DS115" i="1"/>
  <c r="DU115" i="1"/>
  <c r="DW115" i="1"/>
  <c r="DY115" i="1"/>
  <c r="EA115" i="1"/>
  <c r="EC115" i="1"/>
  <c r="EE115" i="1"/>
  <c r="EG115" i="1"/>
  <c r="EI115" i="1"/>
  <c r="EK115" i="1"/>
  <c r="EM115" i="1"/>
  <c r="AO122" i="1"/>
  <c r="AT122" i="1"/>
  <c r="AY122" i="1"/>
  <c r="BD122" i="1"/>
  <c r="BI122" i="1"/>
  <c r="BN122" i="1"/>
  <c r="BS122" i="1"/>
  <c r="BX122" i="1"/>
  <c r="CC122" i="1"/>
  <c r="CH122" i="1"/>
  <c r="CM122" i="1"/>
  <c r="CO122" i="1"/>
  <c r="CQ122" i="1"/>
  <c r="CS122" i="1"/>
  <c r="CU122" i="1"/>
  <c r="CW122" i="1"/>
  <c r="CY122" i="1"/>
  <c r="DA122" i="1"/>
  <c r="DC122" i="1"/>
  <c r="DE122" i="1"/>
  <c r="DG122" i="1"/>
  <c r="DI122" i="1"/>
  <c r="DK122" i="1"/>
  <c r="DM122" i="1"/>
  <c r="DO122" i="1"/>
  <c r="DQ122" i="1"/>
  <c r="DS122" i="1"/>
  <c r="DU122" i="1"/>
  <c r="DW122" i="1"/>
  <c r="DY122" i="1"/>
  <c r="EA122" i="1"/>
  <c r="EC122" i="1"/>
  <c r="EE122" i="1"/>
  <c r="EG122" i="1"/>
  <c r="EI122" i="1"/>
  <c r="EK122" i="1"/>
  <c r="EM122" i="1"/>
  <c r="AJ156" i="1"/>
  <c r="AO156" i="1"/>
  <c r="AT156" i="1"/>
  <c r="AY156" i="1"/>
  <c r="BD156" i="1"/>
  <c r="BI156" i="1"/>
  <c r="BN156" i="1"/>
  <c r="BS156" i="1"/>
  <c r="BX156" i="1"/>
  <c r="CC156" i="1"/>
  <c r="CH156" i="1"/>
  <c r="CM156" i="1"/>
  <c r="CO156" i="1"/>
  <c r="CQ156" i="1"/>
  <c r="CS156" i="1"/>
  <c r="CU156" i="1"/>
  <c r="CW156" i="1"/>
  <c r="CY156" i="1"/>
  <c r="DA156" i="1"/>
  <c r="DC156" i="1"/>
  <c r="DE156" i="1"/>
  <c r="DG156" i="1"/>
  <c r="DI156" i="1"/>
  <c r="DK156" i="1"/>
  <c r="DM156" i="1"/>
  <c r="DO156" i="1"/>
  <c r="DQ156" i="1"/>
  <c r="DS156" i="1"/>
  <c r="DU156" i="1"/>
  <c r="DW156" i="1"/>
  <c r="DY156" i="1"/>
  <c r="EA156" i="1"/>
  <c r="EC156" i="1"/>
  <c r="EE156" i="1"/>
  <c r="EG156" i="1"/>
  <c r="EI156" i="1"/>
  <c r="EK156" i="1"/>
  <c r="EM156" i="1"/>
  <c r="AJ29" i="1"/>
  <c r="AO29" i="1"/>
  <c r="AT29" i="1"/>
  <c r="AY29" i="1"/>
  <c r="BD29" i="1"/>
  <c r="BI29" i="1"/>
  <c r="BN29" i="1"/>
  <c r="BS29" i="1"/>
  <c r="BX29" i="1"/>
  <c r="CC29" i="1"/>
  <c r="CH29" i="1"/>
  <c r="CM29" i="1"/>
  <c r="CO29" i="1"/>
  <c r="CQ29" i="1"/>
  <c r="CS29" i="1"/>
  <c r="CU29" i="1"/>
  <c r="CW29" i="1"/>
  <c r="CY29" i="1"/>
  <c r="DA29" i="1"/>
  <c r="DC29" i="1"/>
  <c r="DE29" i="1"/>
  <c r="DG29" i="1"/>
  <c r="DI29" i="1"/>
  <c r="DK29" i="1"/>
  <c r="DM29" i="1"/>
  <c r="DO29" i="1"/>
  <c r="DQ29" i="1"/>
  <c r="DS29" i="1"/>
  <c r="DU29" i="1"/>
  <c r="DW29" i="1"/>
  <c r="DY29" i="1"/>
  <c r="EA29" i="1"/>
  <c r="EC29" i="1"/>
  <c r="EE29" i="1"/>
  <c r="EG29" i="1"/>
  <c r="EI29" i="1"/>
  <c r="EK29" i="1"/>
  <c r="EM29" i="1"/>
  <c r="AJ43" i="1"/>
  <c r="AO43" i="1"/>
  <c r="AT43" i="1"/>
  <c r="AY43" i="1"/>
  <c r="BD43" i="1"/>
  <c r="BI43" i="1"/>
  <c r="BN43" i="1"/>
  <c r="BS43" i="1"/>
  <c r="BX43" i="1"/>
  <c r="CC43" i="1"/>
  <c r="CH43" i="1"/>
  <c r="CM43" i="1"/>
  <c r="CO43" i="1"/>
  <c r="CQ43" i="1"/>
  <c r="CS43" i="1"/>
  <c r="CU43" i="1"/>
  <c r="CW43" i="1"/>
  <c r="CY43" i="1"/>
  <c r="DA43" i="1"/>
  <c r="DC43" i="1"/>
  <c r="DE43" i="1"/>
  <c r="DG43" i="1"/>
  <c r="DI43" i="1"/>
  <c r="DK43" i="1"/>
  <c r="DM43" i="1"/>
  <c r="DO43" i="1"/>
  <c r="DQ43" i="1"/>
  <c r="DS43" i="1"/>
  <c r="DU43" i="1"/>
  <c r="DW43" i="1"/>
  <c r="DY43" i="1"/>
  <c r="EA43" i="1"/>
  <c r="EC43" i="1"/>
  <c r="EE43" i="1"/>
  <c r="EG43" i="1"/>
  <c r="EI43" i="1"/>
  <c r="EK43" i="1"/>
  <c r="EM43" i="1"/>
  <c r="AJ47" i="1"/>
  <c r="AO47" i="1"/>
  <c r="AT47" i="1"/>
  <c r="AY47" i="1"/>
  <c r="BD47" i="1"/>
  <c r="BI47" i="1"/>
  <c r="BN47" i="1"/>
  <c r="BS47" i="1"/>
  <c r="BX47" i="1"/>
  <c r="CC47" i="1"/>
  <c r="CH47" i="1"/>
  <c r="CM47" i="1"/>
  <c r="CO47" i="1"/>
  <c r="CQ47" i="1"/>
  <c r="CS47" i="1"/>
  <c r="CU47" i="1"/>
  <c r="CW47" i="1"/>
  <c r="CY47" i="1"/>
  <c r="DA47" i="1"/>
  <c r="DC47" i="1"/>
  <c r="DE47" i="1"/>
  <c r="DG47" i="1"/>
  <c r="DI47" i="1"/>
  <c r="DK47" i="1"/>
  <c r="DM47" i="1"/>
  <c r="DO47" i="1"/>
  <c r="DQ47" i="1"/>
  <c r="DS47" i="1"/>
  <c r="DU47" i="1"/>
  <c r="DW47" i="1"/>
  <c r="DY47" i="1"/>
  <c r="EA47" i="1"/>
  <c r="EC47" i="1"/>
  <c r="EE47" i="1"/>
  <c r="EG47" i="1"/>
  <c r="EI47" i="1"/>
  <c r="EK47" i="1"/>
  <c r="EM47" i="1"/>
  <c r="AJ109" i="1"/>
  <c r="AO109" i="1"/>
  <c r="AT109" i="1"/>
  <c r="AY109" i="1"/>
  <c r="BD109" i="1"/>
  <c r="BI109" i="1"/>
  <c r="BN109" i="1"/>
  <c r="BS109" i="1"/>
  <c r="BX109" i="1"/>
  <c r="CC109" i="1"/>
  <c r="CH109" i="1"/>
  <c r="CM109" i="1"/>
  <c r="CO109" i="1"/>
  <c r="CQ109" i="1"/>
  <c r="CS109" i="1"/>
  <c r="CU109" i="1"/>
  <c r="CW109" i="1"/>
  <c r="CY109" i="1"/>
  <c r="DA109" i="1"/>
  <c r="DC109" i="1"/>
  <c r="DE109" i="1"/>
  <c r="DG109" i="1"/>
  <c r="DI109" i="1"/>
  <c r="DK109" i="1"/>
  <c r="DM109" i="1"/>
  <c r="DO109" i="1"/>
  <c r="DQ109" i="1"/>
  <c r="DS109" i="1"/>
  <c r="DU109" i="1"/>
  <c r="DW109" i="1"/>
  <c r="DY109" i="1"/>
  <c r="EA109" i="1"/>
  <c r="EC109" i="1"/>
  <c r="EE109" i="1"/>
  <c r="EG109" i="1"/>
  <c r="EI109" i="1"/>
  <c r="EK109" i="1"/>
  <c r="EM109" i="1"/>
  <c r="AJ21" i="1"/>
  <c r="AO21" i="1"/>
  <c r="AT21" i="1"/>
  <c r="AY21" i="1"/>
  <c r="BD21" i="1"/>
  <c r="BI21" i="1"/>
  <c r="BN21" i="1"/>
  <c r="BS21" i="1"/>
  <c r="BX21" i="1"/>
  <c r="CC21" i="1"/>
  <c r="CH21" i="1"/>
  <c r="CM21" i="1"/>
  <c r="CO21" i="1"/>
  <c r="CQ21" i="1"/>
  <c r="CS21" i="1"/>
  <c r="CU21" i="1"/>
  <c r="CW21" i="1"/>
  <c r="CY21" i="1"/>
  <c r="DA21" i="1"/>
  <c r="DC21" i="1"/>
  <c r="DE21" i="1"/>
  <c r="DG21" i="1"/>
  <c r="DI21" i="1"/>
  <c r="DK21" i="1"/>
  <c r="DM21" i="1"/>
  <c r="DO21" i="1"/>
  <c r="DQ21" i="1"/>
  <c r="DS21" i="1"/>
  <c r="DU21" i="1"/>
  <c r="DW21" i="1"/>
  <c r="DY21" i="1"/>
  <c r="EA21" i="1"/>
  <c r="EC21" i="1"/>
  <c r="EE21" i="1"/>
  <c r="EG21" i="1"/>
  <c r="EI21" i="1"/>
  <c r="EK21" i="1"/>
  <c r="EM21" i="1"/>
  <c r="AJ27" i="1"/>
  <c r="AO27" i="1"/>
  <c r="AT27" i="1"/>
  <c r="AY27" i="1"/>
  <c r="BD27" i="1"/>
  <c r="BI27" i="1"/>
  <c r="BN27" i="1"/>
  <c r="BS27" i="1"/>
  <c r="BX27" i="1"/>
  <c r="CC27" i="1"/>
  <c r="CH27" i="1"/>
  <c r="CM27" i="1"/>
  <c r="CO27" i="1"/>
  <c r="CQ27" i="1"/>
  <c r="CS27" i="1"/>
  <c r="CU27" i="1"/>
  <c r="CW27" i="1"/>
  <c r="CY27" i="1"/>
  <c r="DA27" i="1"/>
  <c r="DC27" i="1"/>
  <c r="DE27" i="1"/>
  <c r="DG27" i="1"/>
  <c r="DI27" i="1"/>
  <c r="DK27" i="1"/>
  <c r="DM27" i="1"/>
  <c r="DO27" i="1"/>
  <c r="DQ27" i="1"/>
  <c r="DS27" i="1"/>
  <c r="DU27" i="1"/>
  <c r="DW27" i="1"/>
  <c r="DY27" i="1"/>
  <c r="EA27" i="1"/>
  <c r="EC27" i="1"/>
  <c r="EE27" i="1"/>
  <c r="EG27" i="1"/>
  <c r="EI27" i="1"/>
  <c r="EK27" i="1"/>
  <c r="EM27" i="1"/>
  <c r="AJ79" i="1"/>
  <c r="AO79" i="1"/>
  <c r="AT79" i="1"/>
  <c r="AY79" i="1"/>
  <c r="BD79" i="1"/>
  <c r="BI79" i="1"/>
  <c r="BN79" i="1"/>
  <c r="BS79" i="1"/>
  <c r="BX79" i="1"/>
  <c r="CC79" i="1"/>
  <c r="CH79" i="1"/>
  <c r="CM79" i="1"/>
  <c r="CO79" i="1"/>
  <c r="CQ79" i="1"/>
  <c r="CS79" i="1"/>
  <c r="CU79" i="1"/>
  <c r="CW79" i="1"/>
  <c r="CY79" i="1"/>
  <c r="DA79" i="1"/>
  <c r="DC79" i="1"/>
  <c r="DE79" i="1"/>
  <c r="DG79" i="1"/>
  <c r="DI79" i="1"/>
  <c r="DK79" i="1"/>
  <c r="DM79" i="1"/>
  <c r="DO79" i="1"/>
  <c r="DQ79" i="1"/>
  <c r="DS79" i="1"/>
  <c r="DU79" i="1"/>
  <c r="DW79" i="1"/>
  <c r="DY79" i="1"/>
  <c r="EA79" i="1"/>
  <c r="EC79" i="1"/>
  <c r="EE79" i="1"/>
  <c r="EG79" i="1"/>
  <c r="EI79" i="1"/>
  <c r="EK79" i="1"/>
  <c r="EM79" i="1"/>
  <c r="AJ132" i="1"/>
  <c r="AO132" i="1"/>
  <c r="AT132" i="1"/>
  <c r="AY132" i="1"/>
  <c r="BD132" i="1"/>
  <c r="BI132" i="1"/>
  <c r="BN132" i="1"/>
  <c r="BS132" i="1"/>
  <c r="BX132" i="1"/>
  <c r="CC132" i="1"/>
  <c r="CH132" i="1"/>
  <c r="CM132" i="1"/>
  <c r="CO132" i="1"/>
  <c r="CQ132" i="1"/>
  <c r="CS132" i="1"/>
  <c r="CU132" i="1"/>
  <c r="CW132" i="1"/>
  <c r="CY132" i="1"/>
  <c r="DA132" i="1"/>
  <c r="DC132" i="1"/>
  <c r="DE132" i="1"/>
  <c r="DG132" i="1"/>
  <c r="DI132" i="1"/>
  <c r="DK132" i="1"/>
  <c r="DM132" i="1"/>
  <c r="DO132" i="1"/>
  <c r="DQ132" i="1"/>
  <c r="DS132" i="1"/>
  <c r="DU132" i="1"/>
  <c r="DW132" i="1"/>
  <c r="DY132" i="1"/>
  <c r="EA132" i="1"/>
  <c r="EC132" i="1"/>
  <c r="EE132" i="1"/>
  <c r="EG132" i="1"/>
  <c r="EI132" i="1"/>
  <c r="EK132" i="1"/>
  <c r="EM132" i="1"/>
  <c r="AJ147" i="1"/>
  <c r="AO147" i="1"/>
  <c r="AT147" i="1"/>
  <c r="AY147" i="1"/>
  <c r="BD147" i="1"/>
  <c r="BI147" i="1"/>
  <c r="BN147" i="1"/>
  <c r="BS147" i="1"/>
  <c r="BX147" i="1"/>
  <c r="CC147" i="1"/>
  <c r="CH147" i="1"/>
  <c r="CM147" i="1"/>
  <c r="CO147" i="1"/>
  <c r="CQ147" i="1"/>
  <c r="CS147" i="1"/>
  <c r="CU147" i="1"/>
  <c r="CW147" i="1"/>
  <c r="CY147" i="1"/>
  <c r="DA147" i="1"/>
  <c r="DC147" i="1"/>
  <c r="DE147" i="1"/>
  <c r="DG147" i="1"/>
  <c r="DI147" i="1"/>
  <c r="DK147" i="1"/>
  <c r="DM147" i="1"/>
  <c r="DO147" i="1"/>
  <c r="DQ147" i="1"/>
  <c r="DS147" i="1"/>
  <c r="DU147" i="1"/>
  <c r="DW147" i="1"/>
  <c r="DY147" i="1"/>
  <c r="EA147" i="1"/>
  <c r="EC147" i="1"/>
  <c r="EE147" i="1"/>
  <c r="EG147" i="1"/>
  <c r="EI147" i="1"/>
  <c r="EK147" i="1"/>
  <c r="EM147" i="1"/>
  <c r="AJ159" i="1"/>
  <c r="AO159" i="1"/>
  <c r="AT159" i="1"/>
  <c r="AY159" i="1"/>
  <c r="BD159" i="1"/>
  <c r="BI159" i="1"/>
  <c r="BN159" i="1"/>
  <c r="BS159" i="1"/>
  <c r="BX159" i="1"/>
  <c r="CC159" i="1"/>
  <c r="CH159" i="1"/>
  <c r="CM159" i="1"/>
  <c r="CO159" i="1"/>
  <c r="CQ159" i="1"/>
  <c r="CS159" i="1"/>
  <c r="CU159" i="1"/>
  <c r="CW159" i="1"/>
  <c r="CY159" i="1"/>
  <c r="DA159" i="1"/>
  <c r="DC159" i="1"/>
  <c r="DE159" i="1"/>
  <c r="DG159" i="1"/>
  <c r="DI159" i="1"/>
  <c r="DK159" i="1"/>
  <c r="DM159" i="1"/>
  <c r="DO159" i="1"/>
  <c r="DQ159" i="1"/>
  <c r="DS159" i="1"/>
  <c r="DU159" i="1"/>
  <c r="DW159" i="1"/>
  <c r="DY159" i="1"/>
  <c r="EA159" i="1"/>
  <c r="EC159" i="1"/>
  <c r="EE159" i="1"/>
  <c r="EG159" i="1"/>
  <c r="EI159" i="1"/>
  <c r="EK159" i="1"/>
  <c r="EM159" i="1"/>
  <c r="AO163" i="1"/>
  <c r="AT163" i="1"/>
  <c r="AY163" i="1"/>
  <c r="BD163" i="1"/>
  <c r="BI163" i="1"/>
  <c r="BN163" i="1"/>
  <c r="BS163" i="1"/>
  <c r="BX163" i="1"/>
  <c r="CC163" i="1"/>
  <c r="CH163" i="1"/>
  <c r="CM163" i="1"/>
  <c r="CO163" i="1"/>
  <c r="CQ163" i="1"/>
  <c r="CS163" i="1"/>
  <c r="CU163" i="1"/>
  <c r="CW163" i="1"/>
  <c r="CY163" i="1"/>
  <c r="DA163" i="1"/>
  <c r="DC163" i="1"/>
  <c r="DE163" i="1"/>
  <c r="DG163" i="1"/>
  <c r="DI163" i="1"/>
  <c r="DK163" i="1"/>
  <c r="DM163" i="1"/>
  <c r="DO163" i="1"/>
  <c r="DQ163" i="1"/>
  <c r="DS163" i="1"/>
  <c r="DU163" i="1"/>
  <c r="DW163" i="1"/>
  <c r="DY163" i="1"/>
  <c r="EA163" i="1"/>
  <c r="EC163" i="1"/>
  <c r="EE163" i="1"/>
  <c r="EG163" i="1"/>
  <c r="EI163" i="1"/>
  <c r="EK163" i="1"/>
  <c r="EM163" i="1"/>
  <c r="AJ96" i="1"/>
  <c r="AO96" i="1"/>
  <c r="AT96" i="1"/>
  <c r="AY96" i="1"/>
  <c r="BD96" i="1"/>
  <c r="BI96" i="1"/>
  <c r="BN96" i="1"/>
  <c r="BS96" i="1"/>
  <c r="BX96" i="1"/>
  <c r="CC96" i="1"/>
  <c r="CH96" i="1"/>
  <c r="CM96" i="1"/>
  <c r="CO96" i="1"/>
  <c r="CQ96" i="1"/>
  <c r="CS96" i="1"/>
  <c r="CU96" i="1"/>
  <c r="CW96" i="1"/>
  <c r="CY96" i="1"/>
  <c r="DA96" i="1"/>
  <c r="DC96" i="1"/>
  <c r="DE96" i="1"/>
  <c r="DG96" i="1"/>
  <c r="DI96" i="1"/>
  <c r="DK96" i="1"/>
  <c r="DM96" i="1"/>
  <c r="DO96" i="1"/>
  <c r="DQ96" i="1"/>
  <c r="DS96" i="1"/>
  <c r="DU96" i="1"/>
  <c r="DW96" i="1"/>
  <c r="DY96" i="1"/>
  <c r="EA96" i="1"/>
  <c r="EC96" i="1"/>
  <c r="EE96" i="1"/>
  <c r="EG96" i="1"/>
  <c r="EI96" i="1"/>
  <c r="EK96" i="1"/>
  <c r="EM96" i="1"/>
  <c r="AJ138" i="1"/>
  <c r="AO138" i="1"/>
  <c r="AT138" i="1"/>
  <c r="AY138" i="1"/>
  <c r="BD138" i="1"/>
  <c r="BI138" i="1"/>
  <c r="BN138" i="1"/>
  <c r="BS138" i="1"/>
  <c r="BX138" i="1"/>
  <c r="CC138" i="1"/>
  <c r="CH138" i="1"/>
  <c r="CM138" i="1"/>
  <c r="CO138" i="1"/>
  <c r="CQ138" i="1"/>
  <c r="CS138" i="1"/>
  <c r="CU138" i="1"/>
  <c r="CW138" i="1"/>
  <c r="CY138" i="1"/>
  <c r="DA138" i="1"/>
  <c r="DC138" i="1"/>
  <c r="DE138" i="1"/>
  <c r="DG138" i="1"/>
  <c r="DI138" i="1"/>
  <c r="DK138" i="1"/>
  <c r="DM138" i="1"/>
  <c r="DO138" i="1"/>
  <c r="DQ138" i="1"/>
  <c r="DS138" i="1"/>
  <c r="DU138" i="1"/>
  <c r="DW138" i="1"/>
  <c r="DY138" i="1"/>
  <c r="EA138" i="1"/>
  <c r="EC138" i="1"/>
  <c r="EE138" i="1"/>
  <c r="EG138" i="1"/>
  <c r="EI138" i="1"/>
  <c r="EK138" i="1"/>
  <c r="EM138" i="1"/>
  <c r="AO118" i="1"/>
  <c r="AT118" i="1"/>
  <c r="AY118" i="1"/>
  <c r="BD118" i="1"/>
  <c r="BI118" i="1"/>
  <c r="BN118" i="1"/>
  <c r="BS118" i="1"/>
  <c r="BX118" i="1"/>
  <c r="CC118" i="1"/>
  <c r="CH118" i="1"/>
  <c r="CM118" i="1"/>
  <c r="CO118" i="1"/>
  <c r="CQ118" i="1"/>
  <c r="CS118" i="1"/>
  <c r="CU118" i="1"/>
  <c r="CW118" i="1"/>
  <c r="CY118" i="1"/>
  <c r="DA118" i="1"/>
  <c r="DC118" i="1"/>
  <c r="DE118" i="1"/>
  <c r="DG118" i="1"/>
  <c r="DI118" i="1"/>
  <c r="DK118" i="1"/>
  <c r="DM118" i="1"/>
  <c r="DO118" i="1"/>
  <c r="DQ118" i="1"/>
  <c r="DS118" i="1"/>
  <c r="DU118" i="1"/>
  <c r="DW118" i="1"/>
  <c r="DY118" i="1"/>
  <c r="EA118" i="1"/>
  <c r="EC118" i="1"/>
  <c r="EE118" i="1"/>
  <c r="EG118" i="1"/>
  <c r="EI118" i="1"/>
  <c r="EK118" i="1"/>
  <c r="EM118" i="1"/>
  <c r="AJ113" i="1"/>
  <c r="AO113" i="1"/>
  <c r="AT113" i="1"/>
  <c r="AY113" i="1"/>
  <c r="BD113" i="1"/>
  <c r="BI113" i="1"/>
  <c r="BN113" i="1"/>
  <c r="BS113" i="1"/>
  <c r="BX113" i="1"/>
  <c r="CC113" i="1"/>
  <c r="CH113" i="1"/>
  <c r="CM113" i="1"/>
  <c r="CO113" i="1"/>
  <c r="CQ113" i="1"/>
  <c r="CS113" i="1"/>
  <c r="CU113" i="1"/>
  <c r="CW113" i="1"/>
  <c r="CY113" i="1"/>
  <c r="DA113" i="1"/>
  <c r="DC113" i="1"/>
  <c r="DE113" i="1"/>
  <c r="DG113" i="1"/>
  <c r="DI113" i="1"/>
  <c r="DK113" i="1"/>
  <c r="DM113" i="1"/>
  <c r="DO113" i="1"/>
  <c r="DQ113" i="1"/>
  <c r="DS113" i="1"/>
  <c r="DU113" i="1"/>
  <c r="DW113" i="1"/>
  <c r="DY113" i="1"/>
  <c r="EA113" i="1"/>
  <c r="EC113" i="1"/>
  <c r="EE113" i="1"/>
  <c r="EG113" i="1"/>
  <c r="EI113" i="1"/>
  <c r="EK113" i="1"/>
  <c r="EM113" i="1"/>
  <c r="AE172" i="1"/>
  <c r="AJ172" i="1"/>
  <c r="AO172" i="1"/>
  <c r="AT172" i="1"/>
  <c r="AY172" i="1"/>
  <c r="BD172" i="1"/>
  <c r="BI172" i="1"/>
  <c r="BN172" i="1"/>
  <c r="BS172" i="1"/>
  <c r="BX172" i="1"/>
  <c r="CC172" i="1"/>
  <c r="CH172" i="1"/>
  <c r="CM172" i="1"/>
  <c r="CO172" i="1"/>
  <c r="CQ172" i="1"/>
  <c r="CS172" i="1"/>
  <c r="CU172" i="1"/>
  <c r="CW172" i="1"/>
  <c r="CY172" i="1"/>
  <c r="DA172" i="1"/>
  <c r="DC172" i="1"/>
  <c r="DE172" i="1"/>
  <c r="DG172" i="1"/>
  <c r="DI172" i="1"/>
  <c r="DK172" i="1"/>
  <c r="DM172" i="1"/>
  <c r="DO172" i="1"/>
  <c r="DQ172" i="1"/>
  <c r="DS172" i="1"/>
  <c r="DU172" i="1"/>
  <c r="DW172" i="1"/>
  <c r="DY172" i="1"/>
  <c r="EA172" i="1"/>
  <c r="EC172" i="1"/>
  <c r="EE172" i="1"/>
  <c r="EG172" i="1"/>
  <c r="EI172" i="1"/>
  <c r="EK172" i="1"/>
  <c r="EM172" i="1"/>
  <c r="AO51" i="1"/>
  <c r="AT51" i="1"/>
  <c r="AY51" i="1"/>
  <c r="BD51" i="1"/>
  <c r="BI51" i="1"/>
  <c r="BN51" i="1"/>
  <c r="BS51" i="1"/>
  <c r="BX51" i="1"/>
  <c r="CC51" i="1"/>
  <c r="CH51" i="1"/>
  <c r="CM51" i="1"/>
  <c r="CO51" i="1"/>
  <c r="CQ51" i="1"/>
  <c r="CS51" i="1"/>
  <c r="CU51" i="1"/>
  <c r="CW51" i="1"/>
  <c r="CY51" i="1"/>
  <c r="DA51" i="1"/>
  <c r="DC51" i="1"/>
  <c r="DE51" i="1"/>
  <c r="DG51" i="1"/>
  <c r="DI51" i="1"/>
  <c r="DK51" i="1"/>
  <c r="DM51" i="1"/>
  <c r="DO51" i="1"/>
  <c r="DQ51" i="1"/>
  <c r="DS51" i="1"/>
  <c r="DU51" i="1"/>
  <c r="DW51" i="1"/>
  <c r="DY51" i="1"/>
  <c r="EA51" i="1"/>
  <c r="EC51" i="1"/>
  <c r="EE51" i="1"/>
  <c r="EG51" i="1"/>
  <c r="EI51" i="1"/>
  <c r="EK51" i="1"/>
  <c r="EM51" i="1"/>
  <c r="AJ82" i="1"/>
  <c r="AO82" i="1"/>
  <c r="AT82" i="1"/>
  <c r="AY82" i="1"/>
  <c r="BD82" i="1"/>
  <c r="BI82" i="1"/>
  <c r="BN82" i="1"/>
  <c r="BS82" i="1"/>
  <c r="BX82" i="1"/>
  <c r="CC82" i="1"/>
  <c r="CH82" i="1"/>
  <c r="CM82" i="1"/>
  <c r="CO82" i="1"/>
  <c r="CQ82" i="1"/>
  <c r="CS82" i="1"/>
  <c r="CU82" i="1"/>
  <c r="CW82" i="1"/>
  <c r="CY82" i="1"/>
  <c r="DA82" i="1"/>
  <c r="DC82" i="1"/>
  <c r="DE82" i="1"/>
  <c r="DG82" i="1"/>
  <c r="DI82" i="1"/>
  <c r="DK82" i="1"/>
  <c r="DM82" i="1"/>
  <c r="DO82" i="1"/>
  <c r="DQ82" i="1"/>
  <c r="DS82" i="1"/>
  <c r="DU82" i="1"/>
  <c r="DW82" i="1"/>
  <c r="DY82" i="1"/>
  <c r="EA82" i="1"/>
  <c r="EC82" i="1"/>
  <c r="EE82" i="1"/>
  <c r="EG82" i="1"/>
  <c r="EI82" i="1"/>
  <c r="EK82" i="1"/>
  <c r="EM82" i="1"/>
  <c r="AJ83" i="1"/>
  <c r="AO83" i="1"/>
  <c r="AT83" i="1"/>
  <c r="AY83" i="1"/>
  <c r="BD83" i="1"/>
  <c r="BI83" i="1"/>
  <c r="BN83" i="1"/>
  <c r="BS83" i="1"/>
  <c r="BX83" i="1"/>
  <c r="CC83" i="1"/>
  <c r="CH83" i="1"/>
  <c r="CM83" i="1"/>
  <c r="CO83" i="1"/>
  <c r="CQ83" i="1"/>
  <c r="CS83" i="1"/>
  <c r="CU83" i="1"/>
  <c r="CW83" i="1"/>
  <c r="CY83" i="1"/>
  <c r="DA83" i="1"/>
  <c r="DC83" i="1"/>
  <c r="DE83" i="1"/>
  <c r="DG83" i="1"/>
  <c r="DI83" i="1"/>
  <c r="DK83" i="1"/>
  <c r="DM83" i="1"/>
  <c r="DO83" i="1"/>
  <c r="DQ83" i="1"/>
  <c r="DS83" i="1"/>
  <c r="DU83" i="1"/>
  <c r="DW83" i="1"/>
  <c r="DY83" i="1"/>
  <c r="EA83" i="1"/>
  <c r="EC83" i="1"/>
  <c r="EE83" i="1"/>
  <c r="EG83" i="1"/>
  <c r="EI83" i="1"/>
  <c r="EK83" i="1"/>
  <c r="EM83" i="1"/>
  <c r="AJ93" i="1"/>
  <c r="AO93" i="1"/>
  <c r="AT93" i="1"/>
  <c r="AY93" i="1"/>
  <c r="BD93" i="1"/>
  <c r="BI93" i="1"/>
  <c r="BN93" i="1"/>
  <c r="BS93" i="1"/>
  <c r="BX93" i="1"/>
  <c r="CC93" i="1"/>
  <c r="CH93" i="1"/>
  <c r="CM93" i="1"/>
  <c r="CO93" i="1"/>
  <c r="CQ93" i="1"/>
  <c r="CS93" i="1"/>
  <c r="CU93" i="1"/>
  <c r="CW93" i="1"/>
  <c r="CY93" i="1"/>
  <c r="DA93" i="1"/>
  <c r="DC93" i="1"/>
  <c r="DE93" i="1"/>
  <c r="DG93" i="1"/>
  <c r="DI93" i="1"/>
  <c r="DK93" i="1"/>
  <c r="DM93" i="1"/>
  <c r="DO93" i="1"/>
  <c r="DQ93" i="1"/>
  <c r="DS93" i="1"/>
  <c r="DU93" i="1"/>
  <c r="DW93" i="1"/>
  <c r="DY93" i="1"/>
  <c r="EA93" i="1"/>
  <c r="EC93" i="1"/>
  <c r="EE93" i="1"/>
  <c r="EG93" i="1"/>
  <c r="EI93" i="1"/>
  <c r="EK93" i="1"/>
  <c r="EM93" i="1"/>
  <c r="AT17" i="1"/>
  <c r="AY17" i="1"/>
  <c r="BD17" i="1"/>
  <c r="BI17" i="1"/>
  <c r="BN17" i="1"/>
  <c r="BS17" i="1"/>
  <c r="BX17" i="1"/>
  <c r="CC17" i="1"/>
  <c r="CH17" i="1"/>
  <c r="CM17" i="1"/>
  <c r="CO17" i="1"/>
  <c r="CQ17" i="1"/>
  <c r="CS17" i="1"/>
  <c r="CU17" i="1"/>
  <c r="CW17" i="1"/>
  <c r="CY17" i="1"/>
  <c r="DA17" i="1"/>
  <c r="DC17" i="1"/>
  <c r="DE17" i="1"/>
  <c r="DG17" i="1"/>
  <c r="DI17" i="1"/>
  <c r="DK17" i="1"/>
  <c r="DM17" i="1"/>
  <c r="DO17" i="1"/>
  <c r="DQ17" i="1"/>
  <c r="DS17" i="1"/>
  <c r="DU17" i="1"/>
  <c r="DW17" i="1"/>
  <c r="DY17" i="1"/>
  <c r="EA17" i="1"/>
  <c r="EC17" i="1"/>
  <c r="EE17" i="1"/>
  <c r="EG17" i="1"/>
  <c r="EI17" i="1"/>
  <c r="EK17" i="1"/>
  <c r="EM17" i="1"/>
  <c r="AJ60" i="1"/>
  <c r="AO60" i="1"/>
  <c r="AT60" i="1"/>
  <c r="AY60" i="1"/>
  <c r="BD60" i="1"/>
  <c r="BI60" i="1"/>
  <c r="BN60" i="1"/>
  <c r="BS60" i="1"/>
  <c r="BX60" i="1"/>
  <c r="CC60" i="1"/>
  <c r="CH60" i="1"/>
  <c r="CM60" i="1"/>
  <c r="CO60" i="1"/>
  <c r="CQ60" i="1"/>
  <c r="CS60" i="1"/>
  <c r="CU60" i="1"/>
  <c r="CW60" i="1"/>
  <c r="CY60" i="1"/>
  <c r="DA60" i="1"/>
  <c r="DC60" i="1"/>
  <c r="DE60" i="1"/>
  <c r="DG60" i="1"/>
  <c r="DI60" i="1"/>
  <c r="DK60" i="1"/>
  <c r="DM60" i="1"/>
  <c r="DO60" i="1"/>
  <c r="DQ60" i="1"/>
  <c r="DS60" i="1"/>
  <c r="DU60" i="1"/>
  <c r="DW60" i="1"/>
  <c r="DY60" i="1"/>
  <c r="EA60" i="1"/>
  <c r="EC60" i="1"/>
  <c r="EE60" i="1"/>
  <c r="EG60" i="1"/>
  <c r="EI60" i="1"/>
  <c r="EK60" i="1"/>
  <c r="EM60" i="1"/>
  <c r="AJ56" i="1"/>
  <c r="AO56" i="1"/>
  <c r="AT56" i="1"/>
  <c r="AY56" i="1"/>
  <c r="BD56" i="1"/>
  <c r="BI56" i="1"/>
  <c r="BN56" i="1"/>
  <c r="BS56" i="1"/>
  <c r="BX56" i="1"/>
  <c r="CC56" i="1"/>
  <c r="CH56" i="1"/>
  <c r="CM56" i="1"/>
  <c r="CO56" i="1"/>
  <c r="CQ56" i="1"/>
  <c r="CS56" i="1"/>
  <c r="CU56" i="1"/>
  <c r="CW56" i="1"/>
  <c r="CY56" i="1"/>
  <c r="DA56" i="1"/>
  <c r="DC56" i="1"/>
  <c r="DE56" i="1"/>
  <c r="DG56" i="1"/>
  <c r="DI56" i="1"/>
  <c r="DK56" i="1"/>
  <c r="DM56" i="1"/>
  <c r="DO56" i="1"/>
  <c r="DQ56" i="1"/>
  <c r="DS56" i="1"/>
  <c r="DU56" i="1"/>
  <c r="DW56" i="1"/>
  <c r="DY56" i="1"/>
  <c r="EA56" i="1"/>
  <c r="EC56" i="1"/>
  <c r="EE56" i="1"/>
  <c r="EG56" i="1"/>
  <c r="EI56" i="1"/>
  <c r="EK56" i="1"/>
  <c r="EM56" i="1"/>
  <c r="AJ68" i="1"/>
  <c r="AO68" i="1"/>
  <c r="AT68" i="1"/>
  <c r="AY68" i="1"/>
  <c r="BD68" i="1"/>
  <c r="BI68" i="1"/>
  <c r="BN68" i="1"/>
  <c r="BS68" i="1"/>
  <c r="BX68" i="1"/>
  <c r="CC68" i="1"/>
  <c r="CH68" i="1"/>
  <c r="CM68" i="1"/>
  <c r="CO68" i="1"/>
  <c r="CQ68" i="1"/>
  <c r="CS68" i="1"/>
  <c r="CU68" i="1"/>
  <c r="CW68" i="1"/>
  <c r="CY68" i="1"/>
  <c r="DA68" i="1"/>
  <c r="DC68" i="1"/>
  <c r="DE68" i="1"/>
  <c r="DG68" i="1"/>
  <c r="DI68" i="1"/>
  <c r="DK68" i="1"/>
  <c r="DM68" i="1"/>
  <c r="DO68" i="1"/>
  <c r="DQ68" i="1"/>
  <c r="DS68" i="1"/>
  <c r="DU68" i="1"/>
  <c r="DW68" i="1"/>
  <c r="DY68" i="1"/>
  <c r="EA68" i="1"/>
  <c r="EC68" i="1"/>
  <c r="EE68" i="1"/>
  <c r="EG68" i="1"/>
  <c r="EI68" i="1"/>
  <c r="EK68" i="1"/>
  <c r="EM68" i="1"/>
  <c r="AJ98" i="1"/>
  <c r="AO98" i="1"/>
  <c r="AT98" i="1"/>
  <c r="AY98" i="1"/>
  <c r="BD98" i="1"/>
  <c r="BI98" i="1"/>
  <c r="BN98" i="1"/>
  <c r="BS98" i="1"/>
  <c r="BX98" i="1"/>
  <c r="CC98" i="1"/>
  <c r="CH98" i="1"/>
  <c r="CM98" i="1"/>
  <c r="CO98" i="1"/>
  <c r="CQ98" i="1"/>
  <c r="CS98" i="1"/>
  <c r="CU98" i="1"/>
  <c r="CW98" i="1"/>
  <c r="CY98" i="1"/>
  <c r="DA98" i="1"/>
  <c r="DC98" i="1"/>
  <c r="DE98" i="1"/>
  <c r="DG98" i="1"/>
  <c r="DI98" i="1"/>
  <c r="DK98" i="1"/>
  <c r="DM98" i="1"/>
  <c r="DO98" i="1"/>
  <c r="DQ98" i="1"/>
  <c r="DS98" i="1"/>
  <c r="DU98" i="1"/>
  <c r="DW98" i="1"/>
  <c r="DY98" i="1"/>
  <c r="EA98" i="1"/>
  <c r="EC98" i="1"/>
  <c r="EE98" i="1"/>
  <c r="EG98" i="1"/>
  <c r="EI98" i="1"/>
  <c r="EK98" i="1"/>
  <c r="EM98" i="1"/>
  <c r="AJ176" i="1"/>
  <c r="AY176" i="1"/>
  <c r="BN176" i="1"/>
  <c r="BS176" i="1"/>
  <c r="BX176" i="1"/>
  <c r="CC176" i="1"/>
  <c r="CH176" i="1"/>
  <c r="CM176" i="1"/>
  <c r="CO176" i="1"/>
  <c r="CQ176" i="1"/>
  <c r="CS176" i="1"/>
  <c r="CU176" i="1"/>
  <c r="CW176" i="1"/>
  <c r="CY176" i="1"/>
  <c r="DA176" i="1"/>
  <c r="DC176" i="1"/>
  <c r="DE176" i="1"/>
  <c r="DG176" i="1"/>
  <c r="DI176" i="1"/>
  <c r="DK176" i="1"/>
  <c r="DM176" i="1"/>
  <c r="DO176" i="1"/>
  <c r="DQ176" i="1"/>
  <c r="DS176" i="1"/>
  <c r="DU176" i="1"/>
  <c r="DW176" i="1"/>
  <c r="DY176" i="1"/>
  <c r="EA176" i="1"/>
  <c r="EC176" i="1"/>
  <c r="EE176" i="1"/>
  <c r="EG176" i="1"/>
  <c r="EI176" i="1"/>
  <c r="EK176" i="1"/>
  <c r="EM176" i="1"/>
  <c r="AJ34" i="1"/>
  <c r="AO34" i="1"/>
  <c r="AT34" i="1"/>
  <c r="AY34" i="1"/>
  <c r="BD34" i="1"/>
  <c r="BI34" i="1"/>
  <c r="BN34" i="1"/>
  <c r="BS34" i="1"/>
  <c r="BX34" i="1"/>
  <c r="CC34" i="1"/>
  <c r="CH34" i="1"/>
  <c r="CM34" i="1"/>
  <c r="CO34" i="1"/>
  <c r="CQ34" i="1"/>
  <c r="CS34" i="1"/>
  <c r="CU34" i="1"/>
  <c r="CW34" i="1"/>
  <c r="CY34" i="1"/>
  <c r="DA34" i="1"/>
  <c r="DC34" i="1"/>
  <c r="DE34" i="1"/>
  <c r="DG34" i="1"/>
  <c r="DI34" i="1"/>
  <c r="DK34" i="1"/>
  <c r="DM34" i="1"/>
  <c r="DO34" i="1"/>
  <c r="DQ34" i="1"/>
  <c r="DS34" i="1"/>
  <c r="DU34" i="1"/>
  <c r="DW34" i="1"/>
  <c r="DY34" i="1"/>
  <c r="EA34" i="1"/>
  <c r="EC34" i="1"/>
  <c r="EE34" i="1"/>
  <c r="EG34" i="1"/>
  <c r="EI34" i="1"/>
  <c r="EK34" i="1"/>
  <c r="EM34" i="1"/>
  <c r="AO72" i="1"/>
  <c r="AT72" i="1"/>
  <c r="AY72" i="1"/>
  <c r="BD72" i="1"/>
  <c r="BI72" i="1"/>
  <c r="BN72" i="1"/>
  <c r="BS72" i="1"/>
  <c r="BX72" i="1"/>
  <c r="CC72" i="1"/>
  <c r="CH72" i="1"/>
  <c r="CM72" i="1"/>
  <c r="CO72" i="1"/>
  <c r="CQ72" i="1"/>
  <c r="CS72" i="1"/>
  <c r="CU72" i="1"/>
  <c r="CW72" i="1"/>
  <c r="CY72" i="1"/>
  <c r="DA72" i="1"/>
  <c r="DC72" i="1"/>
  <c r="DE72" i="1"/>
  <c r="DG72" i="1"/>
  <c r="DI72" i="1"/>
  <c r="DK72" i="1"/>
  <c r="DM72" i="1"/>
  <c r="DO72" i="1"/>
  <c r="DQ72" i="1"/>
  <c r="DS72" i="1"/>
  <c r="DU72" i="1"/>
  <c r="DW72" i="1"/>
  <c r="DY72" i="1"/>
  <c r="EA72" i="1"/>
  <c r="EC72" i="1"/>
  <c r="EE72" i="1"/>
  <c r="EG72" i="1"/>
  <c r="EI72" i="1"/>
  <c r="EK72" i="1"/>
  <c r="EM72" i="1"/>
  <c r="AJ110" i="1"/>
  <c r="AO110" i="1"/>
  <c r="AT110" i="1"/>
  <c r="AY110" i="1"/>
  <c r="BD110" i="1"/>
  <c r="BI110" i="1"/>
  <c r="BN110" i="1"/>
  <c r="BS110" i="1"/>
  <c r="BX110" i="1"/>
  <c r="CC110" i="1"/>
  <c r="CH110" i="1"/>
  <c r="CM110" i="1"/>
  <c r="CO110" i="1"/>
  <c r="CQ110" i="1"/>
  <c r="CS110" i="1"/>
  <c r="CU110" i="1"/>
  <c r="CW110" i="1"/>
  <c r="CY110" i="1"/>
  <c r="DA110" i="1"/>
  <c r="DC110" i="1"/>
  <c r="DE110" i="1"/>
  <c r="DG110" i="1"/>
  <c r="DI110" i="1"/>
  <c r="DK110" i="1"/>
  <c r="DM110" i="1"/>
  <c r="DO110" i="1"/>
  <c r="DQ110" i="1"/>
  <c r="DS110" i="1"/>
  <c r="DU110" i="1"/>
  <c r="DW110" i="1"/>
  <c r="DY110" i="1"/>
  <c r="EA110" i="1"/>
  <c r="EC110" i="1"/>
  <c r="EE110" i="1"/>
  <c r="EG110" i="1"/>
  <c r="EI110" i="1"/>
  <c r="EK110" i="1"/>
  <c r="EM110" i="1"/>
  <c r="AJ111" i="1"/>
  <c r="AO111" i="1"/>
  <c r="AT111" i="1"/>
  <c r="AY111" i="1"/>
  <c r="BD111" i="1"/>
  <c r="BI111" i="1"/>
  <c r="BN111" i="1"/>
  <c r="BS111" i="1"/>
  <c r="BX111" i="1"/>
  <c r="CC111" i="1"/>
  <c r="CH111" i="1"/>
  <c r="CM111" i="1"/>
  <c r="CO111" i="1"/>
  <c r="CQ111" i="1"/>
  <c r="CS111" i="1"/>
  <c r="CU111" i="1"/>
  <c r="CW111" i="1"/>
  <c r="CY111" i="1"/>
  <c r="DA111" i="1"/>
  <c r="DC111" i="1"/>
  <c r="DE111" i="1"/>
  <c r="DG111" i="1"/>
  <c r="DI111" i="1"/>
  <c r="DK111" i="1"/>
  <c r="DM111" i="1"/>
  <c r="DO111" i="1"/>
  <c r="DQ111" i="1"/>
  <c r="DS111" i="1"/>
  <c r="DU111" i="1"/>
  <c r="DW111" i="1"/>
  <c r="DY111" i="1"/>
  <c r="EA111" i="1"/>
  <c r="EC111" i="1"/>
  <c r="EE111" i="1"/>
  <c r="EG111" i="1"/>
  <c r="EI111" i="1"/>
  <c r="EK111" i="1"/>
  <c r="EM111" i="1"/>
  <c r="AJ137" i="1"/>
  <c r="AO137" i="1"/>
  <c r="AT137" i="1"/>
  <c r="AY137" i="1"/>
  <c r="BD137" i="1"/>
  <c r="BI137" i="1"/>
  <c r="BN137" i="1"/>
  <c r="BS137" i="1"/>
  <c r="BX137" i="1"/>
  <c r="CC137" i="1"/>
  <c r="CH137" i="1"/>
  <c r="CM137" i="1"/>
  <c r="CO137" i="1"/>
  <c r="CQ137" i="1"/>
  <c r="CS137" i="1"/>
  <c r="CU137" i="1"/>
  <c r="CW137" i="1"/>
  <c r="CY137" i="1"/>
  <c r="DA137" i="1"/>
  <c r="DC137" i="1"/>
  <c r="DE137" i="1"/>
  <c r="DG137" i="1"/>
  <c r="DI137" i="1"/>
  <c r="DK137" i="1"/>
  <c r="DM137" i="1"/>
  <c r="DO137" i="1"/>
  <c r="DQ137" i="1"/>
  <c r="DS137" i="1"/>
  <c r="DU137" i="1"/>
  <c r="DW137" i="1"/>
  <c r="DY137" i="1"/>
  <c r="EA137" i="1"/>
  <c r="EC137" i="1"/>
  <c r="EE137" i="1"/>
  <c r="EG137" i="1"/>
  <c r="EI137" i="1"/>
  <c r="EK137" i="1"/>
  <c r="EM137" i="1"/>
  <c r="AO158" i="1"/>
  <c r="AT158" i="1"/>
  <c r="AY158" i="1"/>
  <c r="BD158" i="1"/>
  <c r="BI158" i="1"/>
  <c r="BN158" i="1"/>
  <c r="BS158" i="1"/>
  <c r="BX158" i="1"/>
  <c r="CC158" i="1"/>
  <c r="CH158" i="1"/>
  <c r="CM158" i="1"/>
  <c r="CO158" i="1"/>
  <c r="CQ158" i="1"/>
  <c r="CS158" i="1"/>
  <c r="CU158" i="1"/>
  <c r="CW158" i="1"/>
  <c r="CY158" i="1"/>
  <c r="DA158" i="1"/>
  <c r="DC158" i="1"/>
  <c r="DE158" i="1"/>
  <c r="DG158" i="1"/>
  <c r="DI158" i="1"/>
  <c r="DK158" i="1"/>
  <c r="DM158" i="1"/>
  <c r="DO158" i="1"/>
  <c r="DQ158" i="1"/>
  <c r="DS158" i="1"/>
  <c r="DU158" i="1"/>
  <c r="DW158" i="1"/>
  <c r="DY158" i="1"/>
  <c r="EA158" i="1"/>
  <c r="EC158" i="1"/>
  <c r="EE158" i="1"/>
  <c r="EG158" i="1"/>
  <c r="EI158" i="1"/>
  <c r="EK158" i="1"/>
  <c r="EM158" i="1"/>
  <c r="AJ164" i="1"/>
  <c r="AO164" i="1"/>
  <c r="AT164" i="1"/>
  <c r="AY164" i="1"/>
  <c r="BD164" i="1"/>
  <c r="BI164" i="1"/>
  <c r="BN164" i="1"/>
  <c r="BS164" i="1"/>
  <c r="BX164" i="1"/>
  <c r="CC164" i="1"/>
  <c r="CH164" i="1"/>
  <c r="CM164" i="1"/>
  <c r="CO164" i="1"/>
  <c r="CQ164" i="1"/>
  <c r="CS164" i="1"/>
  <c r="CU164" i="1"/>
  <c r="CW164" i="1"/>
  <c r="CY164" i="1"/>
  <c r="DA164" i="1"/>
  <c r="DC164" i="1"/>
  <c r="DE164" i="1"/>
  <c r="DG164" i="1"/>
  <c r="DI164" i="1"/>
  <c r="DK164" i="1"/>
  <c r="DM164" i="1"/>
  <c r="DO164" i="1"/>
  <c r="DQ164" i="1"/>
  <c r="DS164" i="1"/>
  <c r="DU164" i="1"/>
  <c r="DW164" i="1"/>
  <c r="DY164" i="1"/>
  <c r="EA164" i="1"/>
  <c r="EC164" i="1"/>
  <c r="EE164" i="1"/>
  <c r="EG164" i="1"/>
  <c r="EI164" i="1"/>
  <c r="EK164" i="1"/>
  <c r="EM164" i="1"/>
  <c r="AJ99" i="1"/>
  <c r="AO99" i="1"/>
  <c r="AT99" i="1"/>
  <c r="AY99" i="1"/>
  <c r="BD99" i="1"/>
  <c r="BI99" i="1"/>
  <c r="BN99" i="1"/>
  <c r="BS99" i="1"/>
  <c r="BX99" i="1"/>
  <c r="CC99" i="1"/>
  <c r="CH99" i="1"/>
  <c r="CM99" i="1"/>
  <c r="CO99" i="1"/>
  <c r="CQ99" i="1"/>
  <c r="CS99" i="1"/>
  <c r="CU99" i="1"/>
  <c r="CW99" i="1"/>
  <c r="CY99" i="1"/>
  <c r="DA99" i="1"/>
  <c r="DC99" i="1"/>
  <c r="DE99" i="1"/>
  <c r="DG99" i="1"/>
  <c r="DI99" i="1"/>
  <c r="DK99" i="1"/>
  <c r="DM99" i="1"/>
  <c r="DO99" i="1"/>
  <c r="DQ99" i="1"/>
  <c r="DS99" i="1"/>
  <c r="DU99" i="1"/>
  <c r="DW99" i="1"/>
  <c r="DY99" i="1"/>
  <c r="EA99" i="1"/>
  <c r="EC99" i="1"/>
  <c r="EE99" i="1"/>
  <c r="EG99" i="1"/>
  <c r="EI99" i="1"/>
  <c r="EK99" i="1"/>
  <c r="EM99" i="1"/>
  <c r="AJ112" i="1"/>
  <c r="AO112" i="1"/>
  <c r="AT112" i="1"/>
  <c r="AY112" i="1"/>
  <c r="BD112" i="1"/>
  <c r="BI112" i="1"/>
  <c r="BN112" i="1"/>
  <c r="BS112" i="1"/>
  <c r="BX112" i="1"/>
  <c r="CC112" i="1"/>
  <c r="CH112" i="1"/>
  <c r="CM112" i="1"/>
  <c r="CO112" i="1"/>
  <c r="CQ112" i="1"/>
  <c r="CS112" i="1"/>
  <c r="CU112" i="1"/>
  <c r="CW112" i="1"/>
  <c r="CY112" i="1"/>
  <c r="DA112" i="1"/>
  <c r="DC112" i="1"/>
  <c r="DE112" i="1"/>
  <c r="DG112" i="1"/>
  <c r="DI112" i="1"/>
  <c r="DK112" i="1"/>
  <c r="DM112" i="1"/>
  <c r="DO112" i="1"/>
  <c r="DQ112" i="1"/>
  <c r="DS112" i="1"/>
  <c r="DU112" i="1"/>
  <c r="DW112" i="1"/>
  <c r="DY112" i="1"/>
  <c r="EA112" i="1"/>
  <c r="EC112" i="1"/>
  <c r="EE112" i="1"/>
  <c r="EG112" i="1"/>
  <c r="EI112" i="1"/>
  <c r="EK112" i="1"/>
  <c r="EM112" i="1"/>
  <c r="AJ127" i="1"/>
  <c r="AO127" i="1"/>
  <c r="AT127" i="1"/>
  <c r="AY127" i="1"/>
  <c r="BD127" i="1"/>
  <c r="BI127" i="1"/>
  <c r="BN127" i="1"/>
  <c r="BS127" i="1"/>
  <c r="BX127" i="1"/>
  <c r="CC127" i="1"/>
  <c r="CH127" i="1"/>
  <c r="CM127" i="1"/>
  <c r="CO127" i="1"/>
  <c r="CQ127" i="1"/>
  <c r="CS127" i="1"/>
  <c r="CU127" i="1"/>
  <c r="CW127" i="1"/>
  <c r="CY127" i="1"/>
  <c r="DA127" i="1"/>
  <c r="DC127" i="1"/>
  <c r="DE127" i="1"/>
  <c r="DG127" i="1"/>
  <c r="DI127" i="1"/>
  <c r="DK127" i="1"/>
  <c r="DM127" i="1"/>
  <c r="DO127" i="1"/>
  <c r="DQ127" i="1"/>
  <c r="DS127" i="1"/>
  <c r="DU127" i="1"/>
  <c r="DW127" i="1"/>
  <c r="DY127" i="1"/>
  <c r="EA127" i="1"/>
  <c r="EC127" i="1"/>
  <c r="EE127" i="1"/>
  <c r="EG127" i="1"/>
  <c r="EI127" i="1"/>
  <c r="EK127" i="1"/>
  <c r="EM127" i="1"/>
  <c r="AJ152" i="1"/>
  <c r="AO152" i="1"/>
  <c r="AT152" i="1"/>
  <c r="AY152" i="1"/>
  <c r="BD152" i="1"/>
  <c r="BI152" i="1"/>
  <c r="BN152" i="1"/>
  <c r="BS152" i="1"/>
  <c r="BX152" i="1"/>
  <c r="CC152" i="1"/>
  <c r="CH152" i="1"/>
  <c r="CM152" i="1"/>
  <c r="CO152" i="1"/>
  <c r="CQ152" i="1"/>
  <c r="CS152" i="1"/>
  <c r="CU152" i="1"/>
  <c r="CW152" i="1"/>
  <c r="CY152" i="1"/>
  <c r="DA152" i="1"/>
  <c r="DC152" i="1"/>
  <c r="DE152" i="1"/>
  <c r="DG152" i="1"/>
  <c r="DI152" i="1"/>
  <c r="DK152" i="1"/>
  <c r="DM152" i="1"/>
  <c r="DO152" i="1"/>
  <c r="DQ152" i="1"/>
  <c r="DS152" i="1"/>
  <c r="DU152" i="1"/>
  <c r="DW152" i="1"/>
  <c r="DY152" i="1"/>
  <c r="EA152" i="1"/>
  <c r="EC152" i="1"/>
  <c r="EE152" i="1"/>
  <c r="EG152" i="1"/>
  <c r="EI152" i="1"/>
  <c r="EK152" i="1"/>
  <c r="EM152" i="1"/>
  <c r="AJ160" i="1"/>
  <c r="AO160" i="1"/>
  <c r="AT160" i="1"/>
  <c r="AY160" i="1"/>
  <c r="BD160" i="1"/>
  <c r="BI160" i="1"/>
  <c r="BN160" i="1"/>
  <c r="BS160" i="1"/>
  <c r="BX160" i="1"/>
  <c r="CC160" i="1"/>
  <c r="CH160" i="1"/>
  <c r="CM160" i="1"/>
  <c r="CO160" i="1"/>
  <c r="CQ160" i="1"/>
  <c r="CS160" i="1"/>
  <c r="CU160" i="1"/>
  <c r="CW160" i="1"/>
  <c r="CY160" i="1"/>
  <c r="DA160" i="1"/>
  <c r="DC160" i="1"/>
  <c r="DE160" i="1"/>
  <c r="DG160" i="1"/>
  <c r="DI160" i="1"/>
  <c r="DK160" i="1"/>
  <c r="DM160" i="1"/>
  <c r="DO160" i="1"/>
  <c r="DQ160" i="1"/>
  <c r="DS160" i="1"/>
  <c r="DU160" i="1"/>
  <c r="DW160" i="1"/>
  <c r="DY160" i="1"/>
  <c r="EA160" i="1"/>
  <c r="EC160" i="1"/>
  <c r="EE160" i="1"/>
  <c r="EG160" i="1"/>
  <c r="EI160" i="1"/>
  <c r="EK160" i="1"/>
  <c r="EM160" i="1"/>
  <c r="AJ30" i="1"/>
  <c r="AO30" i="1"/>
  <c r="AT30" i="1"/>
  <c r="AY30" i="1"/>
  <c r="BD30" i="1"/>
  <c r="BI30" i="1"/>
  <c r="BN30" i="1"/>
  <c r="BS30" i="1"/>
  <c r="BX30" i="1"/>
  <c r="CC30" i="1"/>
  <c r="CH30" i="1"/>
  <c r="CM30" i="1"/>
  <c r="CO30" i="1"/>
  <c r="CQ30" i="1"/>
  <c r="CS30" i="1"/>
  <c r="CU30" i="1"/>
  <c r="CW30" i="1"/>
  <c r="CY30" i="1"/>
  <c r="DA30" i="1"/>
  <c r="DC30" i="1"/>
  <c r="DE30" i="1"/>
  <c r="DG30" i="1"/>
  <c r="DI30" i="1"/>
  <c r="DK30" i="1"/>
  <c r="DM30" i="1"/>
  <c r="DO30" i="1"/>
  <c r="DQ30" i="1"/>
  <c r="DS30" i="1"/>
  <c r="DU30" i="1"/>
  <c r="DW30" i="1"/>
  <c r="DY30" i="1"/>
  <c r="EA30" i="1"/>
  <c r="EC30" i="1"/>
  <c r="EE30" i="1"/>
  <c r="EG30" i="1"/>
  <c r="EI30" i="1"/>
  <c r="EK30" i="1"/>
  <c r="EM30" i="1"/>
  <c r="AJ121" i="1"/>
  <c r="AO121" i="1"/>
  <c r="AT121" i="1"/>
  <c r="AY121" i="1"/>
  <c r="BD121" i="1"/>
  <c r="BI121" i="1"/>
  <c r="BN121" i="1"/>
  <c r="BS121" i="1"/>
  <c r="BX121" i="1"/>
  <c r="CC121" i="1"/>
  <c r="CH121" i="1"/>
  <c r="CM121" i="1"/>
  <c r="CO121" i="1"/>
  <c r="CQ121" i="1"/>
  <c r="CS121" i="1"/>
  <c r="CU121" i="1"/>
  <c r="CW121" i="1"/>
  <c r="CY121" i="1"/>
  <c r="DA121" i="1"/>
  <c r="DC121" i="1"/>
  <c r="DE121" i="1"/>
  <c r="DG121" i="1"/>
  <c r="DI121" i="1"/>
  <c r="DK121" i="1"/>
  <c r="DM121" i="1"/>
  <c r="DO121" i="1"/>
  <c r="DQ121" i="1"/>
  <c r="DS121" i="1"/>
  <c r="DU121" i="1"/>
  <c r="DW121" i="1"/>
  <c r="DY121" i="1"/>
  <c r="EA121" i="1"/>
  <c r="EC121" i="1"/>
  <c r="EE121" i="1"/>
  <c r="EG121" i="1"/>
  <c r="EI121" i="1"/>
  <c r="EK121" i="1"/>
  <c r="EM121" i="1"/>
  <c r="AJ177" i="1"/>
  <c r="AO177" i="1"/>
  <c r="AT177" i="1"/>
  <c r="AY177" i="1"/>
  <c r="BD177" i="1"/>
  <c r="BI177" i="1"/>
  <c r="BN177" i="1"/>
  <c r="BS177" i="1"/>
  <c r="BX177" i="1"/>
  <c r="CC177" i="1"/>
  <c r="CH177" i="1"/>
  <c r="CM177" i="1"/>
  <c r="CO177" i="1"/>
  <c r="CQ177" i="1"/>
  <c r="CS177" i="1"/>
  <c r="CU177" i="1"/>
  <c r="CW177" i="1"/>
  <c r="CY177" i="1"/>
  <c r="DA177" i="1"/>
  <c r="DC177" i="1"/>
  <c r="DE177" i="1"/>
  <c r="DG177" i="1"/>
  <c r="DI177" i="1"/>
  <c r="DK177" i="1"/>
  <c r="DM177" i="1"/>
  <c r="DO177" i="1"/>
  <c r="DQ177" i="1"/>
  <c r="DS177" i="1"/>
  <c r="DU177" i="1"/>
  <c r="DW177" i="1"/>
  <c r="DY177" i="1"/>
  <c r="EA177" i="1"/>
  <c r="EC177" i="1"/>
  <c r="EE177" i="1"/>
  <c r="EG177" i="1"/>
  <c r="EI177" i="1"/>
  <c r="EK177" i="1"/>
  <c r="EM177" i="1"/>
  <c r="AJ179" i="1"/>
  <c r="AO179" i="1"/>
  <c r="AT179" i="1"/>
  <c r="AY179" i="1"/>
  <c r="BD179" i="1"/>
  <c r="BI179" i="1"/>
  <c r="BN179" i="1"/>
  <c r="BS179" i="1"/>
  <c r="BX179" i="1"/>
  <c r="CC179" i="1"/>
  <c r="CH179" i="1"/>
  <c r="CM179" i="1"/>
  <c r="CO179" i="1"/>
  <c r="CQ179" i="1"/>
  <c r="CS179" i="1"/>
  <c r="CU179" i="1"/>
  <c r="CW179" i="1"/>
  <c r="CY179" i="1"/>
  <c r="DA179" i="1"/>
  <c r="DC179" i="1"/>
  <c r="DE179" i="1"/>
  <c r="DG179" i="1"/>
  <c r="DI179" i="1"/>
  <c r="DK179" i="1"/>
  <c r="DM179" i="1"/>
  <c r="DO179" i="1"/>
  <c r="DQ179" i="1"/>
  <c r="DS179" i="1"/>
  <c r="DU179" i="1"/>
  <c r="DW179" i="1"/>
  <c r="DY179" i="1"/>
  <c r="EA179" i="1"/>
  <c r="EC179" i="1"/>
  <c r="EE179" i="1"/>
  <c r="EG179" i="1"/>
  <c r="EI179" i="1"/>
  <c r="EK179" i="1"/>
  <c r="EM179" i="1"/>
  <c r="AJ123" i="1"/>
  <c r="AO123" i="1"/>
  <c r="AT123" i="1"/>
  <c r="AY123" i="1"/>
  <c r="BD123" i="1"/>
  <c r="BI123" i="1"/>
  <c r="BN123" i="1"/>
  <c r="BS123" i="1"/>
  <c r="BX123" i="1"/>
  <c r="CC123" i="1"/>
  <c r="CH123" i="1"/>
  <c r="CM123" i="1"/>
  <c r="CO123" i="1"/>
  <c r="CQ123" i="1"/>
  <c r="CS123" i="1"/>
  <c r="CU123" i="1"/>
  <c r="CW123" i="1"/>
  <c r="CY123" i="1"/>
  <c r="DA123" i="1"/>
  <c r="DC123" i="1"/>
  <c r="DE123" i="1"/>
  <c r="DG123" i="1"/>
  <c r="DI123" i="1"/>
  <c r="DK123" i="1"/>
  <c r="DM123" i="1"/>
  <c r="DO123" i="1"/>
  <c r="DQ123" i="1"/>
  <c r="DS123" i="1"/>
  <c r="DU123" i="1"/>
  <c r="DW123" i="1"/>
  <c r="DY123" i="1"/>
  <c r="EA123" i="1"/>
  <c r="EC123" i="1"/>
  <c r="EE123" i="1"/>
  <c r="EG123" i="1"/>
  <c r="EI123" i="1"/>
  <c r="EK123" i="1"/>
  <c r="EM123" i="1"/>
  <c r="AJ20" i="1"/>
  <c r="AO20" i="1"/>
  <c r="AT20" i="1"/>
  <c r="AY20" i="1"/>
  <c r="BD20" i="1"/>
  <c r="BI20" i="1"/>
  <c r="BN20" i="1"/>
  <c r="BS20" i="1"/>
  <c r="BX20" i="1"/>
  <c r="CC20" i="1"/>
  <c r="CH20" i="1"/>
  <c r="CM20" i="1"/>
  <c r="CO20" i="1"/>
  <c r="CQ20" i="1"/>
  <c r="CS20" i="1"/>
  <c r="CU20" i="1"/>
  <c r="CW20" i="1"/>
  <c r="CY20" i="1"/>
  <c r="DA20" i="1"/>
  <c r="DC20" i="1"/>
  <c r="DE20" i="1"/>
  <c r="DG20" i="1"/>
  <c r="DI20" i="1"/>
  <c r="DK20" i="1"/>
  <c r="DM20" i="1"/>
  <c r="DO20" i="1"/>
  <c r="DQ20" i="1"/>
  <c r="DS20" i="1"/>
  <c r="DU20" i="1"/>
  <c r="DW20" i="1"/>
  <c r="DY20" i="1"/>
  <c r="EA20" i="1"/>
  <c r="EC20" i="1"/>
  <c r="EE20" i="1"/>
  <c r="EG20" i="1"/>
  <c r="EI20" i="1"/>
  <c r="EK20" i="1"/>
  <c r="EM20" i="1"/>
  <c r="AJ63" i="1"/>
  <c r="AO63" i="1"/>
  <c r="AT63" i="1"/>
  <c r="AY63" i="1"/>
  <c r="BD63" i="1"/>
  <c r="BI63" i="1"/>
  <c r="BN63" i="1"/>
  <c r="BS63" i="1"/>
  <c r="BX63" i="1"/>
  <c r="CC63" i="1"/>
  <c r="CH63" i="1"/>
  <c r="CM63" i="1"/>
  <c r="CO63" i="1"/>
  <c r="CQ63" i="1"/>
  <c r="CS63" i="1"/>
  <c r="CU63" i="1"/>
  <c r="CW63" i="1"/>
  <c r="CY63" i="1"/>
  <c r="DA63" i="1"/>
  <c r="DC63" i="1"/>
  <c r="DE63" i="1"/>
  <c r="DG63" i="1"/>
  <c r="DI63" i="1"/>
  <c r="DK63" i="1"/>
  <c r="DM63" i="1"/>
  <c r="DO63" i="1"/>
  <c r="DQ63" i="1"/>
  <c r="DS63" i="1"/>
  <c r="DU63" i="1"/>
  <c r="DW63" i="1"/>
  <c r="DY63" i="1"/>
  <c r="EA63" i="1"/>
  <c r="EC63" i="1"/>
  <c r="EE63" i="1"/>
  <c r="EG63" i="1"/>
  <c r="EI63" i="1"/>
  <c r="EK63" i="1"/>
  <c r="EM63" i="1"/>
  <c r="AJ67" i="1"/>
  <c r="AO67" i="1"/>
  <c r="AT67" i="1"/>
  <c r="AY67" i="1"/>
  <c r="BD67" i="1"/>
  <c r="BI67" i="1"/>
  <c r="BN67" i="1"/>
  <c r="BS67" i="1"/>
  <c r="BX67" i="1"/>
  <c r="CC67" i="1"/>
  <c r="CH67" i="1"/>
  <c r="CM67" i="1"/>
  <c r="CO67" i="1"/>
  <c r="CQ67" i="1"/>
  <c r="CS67" i="1"/>
  <c r="CU67" i="1"/>
  <c r="CW67" i="1"/>
  <c r="CY67" i="1"/>
  <c r="DA67" i="1"/>
  <c r="DC67" i="1"/>
  <c r="DE67" i="1"/>
  <c r="DG67" i="1"/>
  <c r="DI67" i="1"/>
  <c r="DK67" i="1"/>
  <c r="DM67" i="1"/>
  <c r="DO67" i="1"/>
  <c r="DQ67" i="1"/>
  <c r="DS67" i="1"/>
  <c r="DU67" i="1"/>
  <c r="DW67" i="1"/>
  <c r="DY67" i="1"/>
  <c r="EA67" i="1"/>
  <c r="EC67" i="1"/>
  <c r="EE67" i="1"/>
  <c r="EG67" i="1"/>
  <c r="EI67" i="1"/>
  <c r="EK67" i="1"/>
  <c r="EM67" i="1"/>
  <c r="AO26" i="1"/>
  <c r="AT26" i="1"/>
  <c r="AY26" i="1"/>
  <c r="BD26" i="1"/>
  <c r="BI26" i="1"/>
  <c r="BN26" i="1"/>
  <c r="BS26" i="1"/>
  <c r="BX26" i="1"/>
  <c r="CC26" i="1"/>
  <c r="CH26" i="1"/>
  <c r="CM26" i="1"/>
  <c r="CO26" i="1"/>
  <c r="CQ26" i="1"/>
  <c r="CS26" i="1"/>
  <c r="CU26" i="1"/>
  <c r="CW26" i="1"/>
  <c r="CY26" i="1"/>
  <c r="DA26" i="1"/>
  <c r="DC26" i="1"/>
  <c r="DE26" i="1"/>
  <c r="DG26" i="1"/>
  <c r="DI26" i="1"/>
  <c r="DK26" i="1"/>
  <c r="DM26" i="1"/>
  <c r="DO26" i="1"/>
  <c r="DQ26" i="1"/>
  <c r="DS26" i="1"/>
  <c r="DU26" i="1"/>
  <c r="DW26" i="1"/>
  <c r="DY26" i="1"/>
  <c r="EA26" i="1"/>
  <c r="EC26" i="1"/>
  <c r="EE26" i="1"/>
  <c r="EG26" i="1"/>
  <c r="EI26" i="1"/>
  <c r="EK26" i="1"/>
  <c r="EM26" i="1"/>
  <c r="AO173" i="1"/>
  <c r="AT173" i="1"/>
  <c r="AY173" i="1"/>
  <c r="BD173" i="1"/>
  <c r="BI173" i="1"/>
  <c r="BN173" i="1"/>
  <c r="BS173" i="1"/>
  <c r="BX173" i="1"/>
  <c r="CC173" i="1"/>
  <c r="CH173" i="1"/>
  <c r="CM173" i="1"/>
  <c r="CO173" i="1"/>
  <c r="CQ173" i="1"/>
  <c r="CS173" i="1"/>
  <c r="CU173" i="1"/>
  <c r="CW173" i="1"/>
  <c r="CY173" i="1"/>
  <c r="DA173" i="1"/>
  <c r="DC173" i="1"/>
  <c r="DE173" i="1"/>
  <c r="DG173" i="1"/>
  <c r="DI173" i="1"/>
  <c r="DK173" i="1"/>
  <c r="DM173" i="1"/>
  <c r="DO173" i="1"/>
  <c r="DQ173" i="1"/>
  <c r="DS173" i="1"/>
  <c r="DU173" i="1"/>
  <c r="DW173" i="1"/>
  <c r="DY173" i="1"/>
  <c r="EA173" i="1"/>
  <c r="EC173" i="1"/>
  <c r="EE173" i="1"/>
  <c r="EG173" i="1"/>
  <c r="EI173" i="1"/>
  <c r="EK173" i="1"/>
  <c r="EM173" i="1"/>
  <c r="AJ154" i="1"/>
  <c r="AO154" i="1"/>
  <c r="AT154" i="1"/>
  <c r="AY154" i="1"/>
  <c r="BD154" i="1"/>
  <c r="BI154" i="1"/>
  <c r="BN154" i="1"/>
  <c r="BS154" i="1"/>
  <c r="BX154" i="1"/>
  <c r="CC154" i="1"/>
  <c r="CH154" i="1"/>
  <c r="CM154" i="1"/>
  <c r="CO154" i="1"/>
  <c r="CQ154" i="1"/>
  <c r="CS154" i="1"/>
  <c r="CU154" i="1"/>
  <c r="CW154" i="1"/>
  <c r="CY154" i="1"/>
  <c r="DA154" i="1"/>
  <c r="DC154" i="1"/>
  <c r="DE154" i="1"/>
  <c r="DG154" i="1"/>
  <c r="DI154" i="1"/>
  <c r="DK154" i="1"/>
  <c r="DM154" i="1"/>
  <c r="DO154" i="1"/>
  <c r="DQ154" i="1"/>
  <c r="DS154" i="1"/>
  <c r="DU154" i="1"/>
  <c r="DW154" i="1"/>
  <c r="DY154" i="1"/>
  <c r="EA154" i="1"/>
  <c r="EC154" i="1"/>
  <c r="EE154" i="1"/>
  <c r="EG154" i="1"/>
  <c r="EI154" i="1"/>
  <c r="EK154" i="1"/>
  <c r="EM154" i="1"/>
  <c r="AJ166" i="1"/>
  <c r="AO166" i="1"/>
  <c r="AT166" i="1"/>
  <c r="AY166" i="1"/>
  <c r="BD166" i="1"/>
  <c r="BI166" i="1"/>
  <c r="BN166" i="1"/>
  <c r="BS166" i="1"/>
  <c r="BX166" i="1"/>
  <c r="CC166" i="1"/>
  <c r="CH166" i="1"/>
  <c r="CM166" i="1"/>
  <c r="CO166" i="1"/>
  <c r="CQ166" i="1"/>
  <c r="CS166" i="1"/>
  <c r="CU166" i="1"/>
  <c r="CW166" i="1"/>
  <c r="CY166" i="1"/>
  <c r="DA166" i="1"/>
  <c r="DC166" i="1"/>
  <c r="DE166" i="1"/>
  <c r="DG166" i="1"/>
  <c r="DI166" i="1"/>
  <c r="DK166" i="1"/>
  <c r="DM166" i="1"/>
  <c r="DO166" i="1"/>
  <c r="DQ166" i="1"/>
  <c r="DS166" i="1"/>
  <c r="DU166" i="1"/>
  <c r="DW166" i="1"/>
  <c r="DY166" i="1"/>
  <c r="EA166" i="1"/>
  <c r="EC166" i="1"/>
  <c r="EE166" i="1"/>
  <c r="EG166" i="1"/>
  <c r="EI166" i="1"/>
  <c r="EK166" i="1"/>
  <c r="EM166" i="1"/>
  <c r="AO46" i="1"/>
  <c r="AT46" i="1"/>
  <c r="AY46" i="1"/>
  <c r="BD46" i="1"/>
  <c r="BI46" i="1"/>
  <c r="BN46" i="1"/>
  <c r="BS46" i="1"/>
  <c r="BX46" i="1"/>
  <c r="CC46" i="1"/>
  <c r="CH46" i="1"/>
  <c r="CM46" i="1"/>
  <c r="CO46" i="1"/>
  <c r="CQ46" i="1"/>
  <c r="CS46" i="1"/>
  <c r="CU46" i="1"/>
  <c r="CW46" i="1"/>
  <c r="CY46" i="1"/>
  <c r="DA46" i="1"/>
  <c r="DC46" i="1"/>
  <c r="DE46" i="1"/>
  <c r="DG46" i="1"/>
  <c r="DI46" i="1"/>
  <c r="DK46" i="1"/>
  <c r="DM46" i="1"/>
  <c r="DO46" i="1"/>
  <c r="DQ46" i="1"/>
  <c r="DS46" i="1"/>
  <c r="DU46" i="1"/>
  <c r="DW46" i="1"/>
  <c r="DY46" i="1"/>
  <c r="EA46" i="1"/>
  <c r="EC46" i="1"/>
  <c r="EE46" i="1"/>
  <c r="EG46" i="1"/>
  <c r="EI46" i="1"/>
  <c r="EK46" i="1"/>
  <c r="EM46" i="1"/>
  <c r="AT66" i="1"/>
  <c r="AY66" i="1"/>
  <c r="BD66" i="1"/>
  <c r="BI66" i="1"/>
  <c r="BN66" i="1"/>
  <c r="BS66" i="1"/>
  <c r="BX66" i="1"/>
  <c r="CC66" i="1"/>
  <c r="CH66" i="1"/>
  <c r="CM66" i="1"/>
  <c r="CO66" i="1"/>
  <c r="CQ66" i="1"/>
  <c r="CS66" i="1"/>
  <c r="CU66" i="1"/>
  <c r="CW66" i="1"/>
  <c r="CY66" i="1"/>
  <c r="DA66" i="1"/>
  <c r="DC66" i="1"/>
  <c r="DE66" i="1"/>
  <c r="DG66" i="1"/>
  <c r="DI66" i="1"/>
  <c r="DK66" i="1"/>
  <c r="DM66" i="1"/>
  <c r="DO66" i="1"/>
  <c r="DQ66" i="1"/>
  <c r="DS66" i="1"/>
  <c r="DU66" i="1"/>
  <c r="DW66" i="1"/>
  <c r="DY66" i="1"/>
  <c r="EA66" i="1"/>
  <c r="EC66" i="1"/>
  <c r="EE66" i="1"/>
  <c r="EG66" i="1"/>
  <c r="EI66" i="1"/>
  <c r="EK66" i="1"/>
  <c r="EM66" i="1"/>
  <c r="AO170" i="1"/>
  <c r="AT170" i="1"/>
  <c r="AY170" i="1"/>
  <c r="BD170" i="1"/>
  <c r="BI170" i="1"/>
  <c r="BN170" i="1"/>
  <c r="BS170" i="1"/>
  <c r="BX170" i="1"/>
  <c r="CC170" i="1"/>
  <c r="CH170" i="1"/>
  <c r="CM170" i="1"/>
  <c r="CO170" i="1"/>
  <c r="CQ170" i="1"/>
  <c r="CS170" i="1"/>
  <c r="CU170" i="1"/>
  <c r="CW170" i="1"/>
  <c r="CY170" i="1"/>
  <c r="DA170" i="1"/>
  <c r="DC170" i="1"/>
  <c r="DE170" i="1"/>
  <c r="DG170" i="1"/>
  <c r="DI170" i="1"/>
  <c r="DK170" i="1"/>
  <c r="DM170" i="1"/>
  <c r="DO170" i="1"/>
  <c r="DQ170" i="1"/>
  <c r="DS170" i="1"/>
  <c r="DU170" i="1"/>
  <c r="DW170" i="1"/>
  <c r="DY170" i="1"/>
  <c r="EA170" i="1"/>
  <c r="EC170" i="1"/>
  <c r="EE170" i="1"/>
  <c r="EG170" i="1"/>
  <c r="EI170" i="1"/>
  <c r="EK170" i="1"/>
  <c r="EM170" i="1"/>
  <c r="AJ114" i="1"/>
  <c r="AO114" i="1"/>
  <c r="AT114" i="1"/>
  <c r="AY114" i="1"/>
  <c r="BD114" i="1"/>
  <c r="BI114" i="1"/>
  <c r="BN114" i="1"/>
  <c r="BS114" i="1"/>
  <c r="BX114" i="1"/>
  <c r="CC114" i="1"/>
  <c r="CH114" i="1"/>
  <c r="CM114" i="1"/>
  <c r="CO114" i="1"/>
  <c r="CQ114" i="1"/>
  <c r="CS114" i="1"/>
  <c r="CU114" i="1"/>
  <c r="CW114" i="1"/>
  <c r="CY114" i="1"/>
  <c r="DA114" i="1"/>
  <c r="DC114" i="1"/>
  <c r="DE114" i="1"/>
  <c r="DG114" i="1"/>
  <c r="DI114" i="1"/>
  <c r="DK114" i="1"/>
  <c r="DM114" i="1"/>
  <c r="DO114" i="1"/>
  <c r="DQ114" i="1"/>
  <c r="DS114" i="1"/>
  <c r="DU114" i="1"/>
  <c r="DW114" i="1"/>
  <c r="DY114" i="1"/>
  <c r="EA114" i="1"/>
  <c r="EC114" i="1"/>
  <c r="EE114" i="1"/>
  <c r="EG114" i="1"/>
  <c r="EI114" i="1"/>
  <c r="EK114" i="1"/>
  <c r="EM114" i="1"/>
  <c r="AJ117" i="1"/>
  <c r="AO117" i="1"/>
  <c r="AT117" i="1"/>
  <c r="AY117" i="1"/>
  <c r="BD117" i="1"/>
  <c r="BI117" i="1"/>
  <c r="BN117" i="1"/>
  <c r="BS117" i="1"/>
  <c r="BX117" i="1"/>
  <c r="CC117" i="1"/>
  <c r="CH117" i="1"/>
  <c r="CM117" i="1"/>
  <c r="CO117" i="1"/>
  <c r="CQ117" i="1"/>
  <c r="CS117" i="1"/>
  <c r="CU117" i="1"/>
  <c r="CW117" i="1"/>
  <c r="CY117" i="1"/>
  <c r="DA117" i="1"/>
  <c r="DC117" i="1"/>
  <c r="DE117" i="1"/>
  <c r="DG117" i="1"/>
  <c r="DI117" i="1"/>
  <c r="DK117" i="1"/>
  <c r="DM117" i="1"/>
  <c r="DO117" i="1"/>
  <c r="DQ117" i="1"/>
  <c r="DS117" i="1"/>
  <c r="DU117" i="1"/>
  <c r="DW117" i="1"/>
  <c r="DY117" i="1"/>
  <c r="EA117" i="1"/>
  <c r="EC117" i="1"/>
  <c r="EE117" i="1"/>
  <c r="EG117" i="1"/>
  <c r="EI117" i="1"/>
  <c r="EK117" i="1"/>
  <c r="EM117" i="1"/>
  <c r="AJ22" i="1"/>
  <c r="AO22" i="1"/>
  <c r="AT22" i="1"/>
  <c r="AY22" i="1"/>
  <c r="BD22" i="1"/>
  <c r="BI22" i="1"/>
  <c r="BN22" i="1"/>
  <c r="BS22" i="1"/>
  <c r="BX22" i="1"/>
  <c r="CC22" i="1"/>
  <c r="CH22" i="1"/>
  <c r="CM22" i="1"/>
  <c r="CO22" i="1"/>
  <c r="CQ22" i="1"/>
  <c r="CS22" i="1"/>
  <c r="CU22" i="1"/>
  <c r="CW22" i="1"/>
  <c r="CY22" i="1"/>
  <c r="DA22" i="1"/>
  <c r="DC22" i="1"/>
  <c r="DE22" i="1"/>
  <c r="DG22" i="1"/>
  <c r="DI22" i="1"/>
  <c r="DK22" i="1"/>
  <c r="DM22" i="1"/>
  <c r="DO22" i="1"/>
  <c r="DQ22" i="1"/>
  <c r="DS22" i="1"/>
  <c r="DU22" i="1"/>
  <c r="DW22" i="1"/>
  <c r="DY22" i="1"/>
  <c r="EA22" i="1"/>
  <c r="EC22" i="1"/>
  <c r="EE22" i="1"/>
  <c r="EG22" i="1"/>
  <c r="EI22" i="1"/>
  <c r="EK22" i="1"/>
  <c r="EM22" i="1"/>
  <c r="AO70" i="1"/>
  <c r="AT70" i="1"/>
  <c r="AY70" i="1"/>
  <c r="BD70" i="1"/>
  <c r="BI70" i="1"/>
  <c r="BN70" i="1"/>
  <c r="BS70" i="1"/>
  <c r="BX70" i="1"/>
  <c r="CC70" i="1"/>
  <c r="CH70" i="1"/>
  <c r="CM70" i="1"/>
  <c r="CO70" i="1"/>
  <c r="CQ70" i="1"/>
  <c r="CS70" i="1"/>
  <c r="CU70" i="1"/>
  <c r="CW70" i="1"/>
  <c r="CY70" i="1"/>
  <c r="DA70" i="1"/>
  <c r="DC70" i="1"/>
  <c r="DE70" i="1"/>
  <c r="DG70" i="1"/>
  <c r="DI70" i="1"/>
  <c r="DK70" i="1"/>
  <c r="DM70" i="1"/>
  <c r="DO70" i="1"/>
  <c r="DQ70" i="1"/>
  <c r="DS70" i="1"/>
  <c r="DU70" i="1"/>
  <c r="DW70" i="1"/>
  <c r="DY70" i="1"/>
  <c r="EA70" i="1"/>
  <c r="EC70" i="1"/>
  <c r="EE70" i="1"/>
  <c r="EG70" i="1"/>
  <c r="EI70" i="1"/>
  <c r="EK70" i="1"/>
  <c r="EM70" i="1"/>
  <c r="AO18" i="1"/>
  <c r="AT18" i="1"/>
  <c r="AY18" i="1"/>
  <c r="BD18" i="1"/>
  <c r="BI18" i="1"/>
  <c r="BN18" i="1"/>
  <c r="BS18" i="1"/>
  <c r="BX18" i="1"/>
  <c r="CC18" i="1"/>
  <c r="CH18" i="1"/>
  <c r="CM18" i="1"/>
  <c r="CO18" i="1"/>
  <c r="CQ18" i="1"/>
  <c r="CS18" i="1"/>
  <c r="CU18" i="1"/>
  <c r="CW18" i="1"/>
  <c r="CY18" i="1"/>
  <c r="DA18" i="1"/>
  <c r="DC18" i="1"/>
  <c r="DE18" i="1"/>
  <c r="DG18" i="1"/>
  <c r="DI18" i="1"/>
  <c r="DK18" i="1"/>
  <c r="DM18" i="1"/>
  <c r="DO18" i="1"/>
  <c r="DQ18" i="1"/>
  <c r="DS18" i="1"/>
  <c r="DU18" i="1"/>
  <c r="DW18" i="1"/>
  <c r="DY18" i="1"/>
  <c r="EA18" i="1"/>
  <c r="EC18" i="1"/>
  <c r="EE18" i="1"/>
  <c r="EG18" i="1"/>
  <c r="EI18" i="1"/>
  <c r="EK18" i="1"/>
  <c r="EM18" i="1"/>
  <c r="AJ94" i="1"/>
  <c r="AO94" i="1"/>
  <c r="AT94" i="1"/>
  <c r="AY94" i="1"/>
  <c r="BD94" i="1"/>
  <c r="BI94" i="1"/>
  <c r="BN94" i="1"/>
  <c r="BS94" i="1"/>
  <c r="BX94" i="1"/>
  <c r="CC94" i="1"/>
  <c r="CH94" i="1"/>
  <c r="CM94" i="1"/>
  <c r="CO94" i="1"/>
  <c r="CQ94" i="1"/>
  <c r="CS94" i="1"/>
  <c r="CU94" i="1"/>
  <c r="CW94" i="1"/>
  <c r="CY94" i="1"/>
  <c r="DA94" i="1"/>
  <c r="DC94" i="1"/>
  <c r="DE94" i="1"/>
  <c r="DG94" i="1"/>
  <c r="DI94" i="1"/>
  <c r="DK94" i="1"/>
  <c r="DM94" i="1"/>
  <c r="DO94" i="1"/>
  <c r="DQ94" i="1"/>
  <c r="DS94" i="1"/>
  <c r="DU94" i="1"/>
  <c r="DW94" i="1"/>
  <c r="DY94" i="1"/>
  <c r="EA94" i="1"/>
  <c r="EC94" i="1"/>
  <c r="EE94" i="1"/>
  <c r="EG94" i="1"/>
  <c r="EI94" i="1"/>
  <c r="EK94" i="1"/>
  <c r="EM94" i="1"/>
  <c r="AJ49" i="1"/>
  <c r="AO49" i="1"/>
  <c r="AT49" i="1"/>
  <c r="AY49" i="1"/>
  <c r="BD49" i="1"/>
  <c r="BI49" i="1"/>
  <c r="BN49" i="1"/>
  <c r="BS49" i="1"/>
  <c r="BX49" i="1"/>
  <c r="CC49" i="1"/>
  <c r="CH49" i="1"/>
  <c r="CM49" i="1"/>
  <c r="CO49" i="1"/>
  <c r="CQ49" i="1"/>
  <c r="CS49" i="1"/>
  <c r="CU49" i="1"/>
  <c r="CW49" i="1"/>
  <c r="CY49" i="1"/>
  <c r="DA49" i="1"/>
  <c r="DC49" i="1"/>
  <c r="DE49" i="1"/>
  <c r="DG49" i="1"/>
  <c r="DI49" i="1"/>
  <c r="DK49" i="1"/>
  <c r="DM49" i="1"/>
  <c r="DO49" i="1"/>
  <c r="DQ49" i="1"/>
  <c r="DS49" i="1"/>
  <c r="DU49" i="1"/>
  <c r="DW49" i="1"/>
  <c r="DY49" i="1"/>
  <c r="EA49" i="1"/>
  <c r="EC49" i="1"/>
  <c r="EE49" i="1"/>
  <c r="EG49" i="1"/>
  <c r="EI49" i="1"/>
  <c r="EK49" i="1"/>
  <c r="EM49" i="1"/>
  <c r="AO116" i="1"/>
  <c r="AT116" i="1"/>
  <c r="AY116" i="1"/>
  <c r="BD116" i="1"/>
  <c r="BI116" i="1"/>
  <c r="BN116" i="1"/>
  <c r="BS116" i="1"/>
  <c r="BX116" i="1"/>
  <c r="CC116" i="1"/>
  <c r="CH116" i="1"/>
  <c r="CM116" i="1"/>
  <c r="CO116" i="1"/>
  <c r="CQ116" i="1"/>
  <c r="CS116" i="1"/>
  <c r="CU116" i="1"/>
  <c r="CW116" i="1"/>
  <c r="CY116" i="1"/>
  <c r="DA116" i="1"/>
  <c r="DC116" i="1"/>
  <c r="DE116" i="1"/>
  <c r="DG116" i="1"/>
  <c r="DI116" i="1"/>
  <c r="DK116" i="1"/>
  <c r="DM116" i="1"/>
  <c r="DO116" i="1"/>
  <c r="DQ116" i="1"/>
  <c r="DS116" i="1"/>
  <c r="DU116" i="1"/>
  <c r="DW116" i="1"/>
  <c r="DY116" i="1"/>
  <c r="EA116" i="1"/>
  <c r="EC116" i="1"/>
  <c r="EE116" i="1"/>
  <c r="EG116" i="1"/>
  <c r="EI116" i="1"/>
  <c r="EK116" i="1"/>
  <c r="EM116" i="1"/>
  <c r="AJ134" i="1"/>
  <c r="AO134" i="1"/>
  <c r="AT134" i="1"/>
  <c r="AY134" i="1"/>
  <c r="BD134" i="1"/>
  <c r="BI134" i="1"/>
  <c r="BN134" i="1"/>
  <c r="BS134" i="1"/>
  <c r="BX134" i="1"/>
  <c r="CC134" i="1"/>
  <c r="CH134" i="1"/>
  <c r="CM134" i="1"/>
  <c r="CO134" i="1"/>
  <c r="CQ134" i="1"/>
  <c r="CS134" i="1"/>
  <c r="CU134" i="1"/>
  <c r="CW134" i="1"/>
  <c r="CY134" i="1"/>
  <c r="DA134" i="1"/>
  <c r="DC134" i="1"/>
  <c r="DE134" i="1"/>
  <c r="DG134" i="1"/>
  <c r="DI134" i="1"/>
  <c r="DK134" i="1"/>
  <c r="DM134" i="1"/>
  <c r="DO134" i="1"/>
  <c r="DQ134" i="1"/>
  <c r="DS134" i="1"/>
  <c r="DU134" i="1"/>
  <c r="DW134" i="1"/>
  <c r="DY134" i="1"/>
  <c r="EA134" i="1"/>
  <c r="EC134" i="1"/>
  <c r="EE134" i="1"/>
  <c r="EG134" i="1"/>
  <c r="EI134" i="1"/>
  <c r="EK134" i="1"/>
  <c r="EM134" i="1"/>
  <c r="AJ161" i="1"/>
  <c r="AO161" i="1"/>
  <c r="AT161" i="1"/>
  <c r="AY161" i="1"/>
  <c r="BD161" i="1"/>
  <c r="BI161" i="1"/>
  <c r="BN161" i="1"/>
  <c r="BS161" i="1"/>
  <c r="BX161" i="1"/>
  <c r="CC161" i="1"/>
  <c r="CH161" i="1"/>
  <c r="CM161" i="1"/>
  <c r="CO161" i="1"/>
  <c r="CQ161" i="1"/>
  <c r="CS161" i="1"/>
  <c r="CU161" i="1"/>
  <c r="CW161" i="1"/>
  <c r="CY161" i="1"/>
  <c r="DA161" i="1"/>
  <c r="DC161" i="1"/>
  <c r="DE161" i="1"/>
  <c r="DG161" i="1"/>
  <c r="DI161" i="1"/>
  <c r="DK161" i="1"/>
  <c r="DM161" i="1"/>
  <c r="DO161" i="1"/>
  <c r="DQ161" i="1"/>
  <c r="DS161" i="1"/>
  <c r="DU161" i="1"/>
  <c r="DW161" i="1"/>
  <c r="DY161" i="1"/>
  <c r="EA161" i="1"/>
  <c r="EC161" i="1"/>
  <c r="EE161" i="1"/>
  <c r="EG161" i="1"/>
  <c r="EI161" i="1"/>
  <c r="EK161" i="1"/>
  <c r="EM161" i="1"/>
  <c r="AJ165" i="1"/>
  <c r="AO165" i="1"/>
  <c r="AT165" i="1"/>
  <c r="AY165" i="1"/>
  <c r="BD165" i="1"/>
  <c r="BI165" i="1"/>
  <c r="BN165" i="1"/>
  <c r="BS165" i="1"/>
  <c r="BX165" i="1"/>
  <c r="CC165" i="1"/>
  <c r="CH165" i="1"/>
  <c r="CM165" i="1"/>
  <c r="CO165" i="1"/>
  <c r="CQ165" i="1"/>
  <c r="CS165" i="1"/>
  <c r="CU165" i="1"/>
  <c r="CW165" i="1"/>
  <c r="CY165" i="1"/>
  <c r="DA165" i="1"/>
  <c r="DC165" i="1"/>
  <c r="DE165" i="1"/>
  <c r="DG165" i="1"/>
  <c r="DI165" i="1"/>
  <c r="DK165" i="1"/>
  <c r="DM165" i="1"/>
  <c r="DO165" i="1"/>
  <c r="DQ165" i="1"/>
  <c r="DS165" i="1"/>
  <c r="DU165" i="1"/>
  <c r="DW165" i="1"/>
  <c r="DY165" i="1"/>
  <c r="EA165" i="1"/>
  <c r="EC165" i="1"/>
  <c r="EE165" i="1"/>
  <c r="EG165" i="1"/>
  <c r="EI165" i="1"/>
  <c r="EK165" i="1"/>
  <c r="EM165" i="1"/>
  <c r="AJ144" i="1"/>
  <c r="AO144" i="1"/>
  <c r="AT144" i="1"/>
  <c r="AY144" i="1"/>
  <c r="BD144" i="1"/>
  <c r="BI144" i="1"/>
  <c r="BN144" i="1"/>
  <c r="BS144" i="1"/>
  <c r="BX144" i="1"/>
  <c r="CC144" i="1"/>
  <c r="CH144" i="1"/>
  <c r="CM144" i="1"/>
  <c r="CO144" i="1"/>
  <c r="CQ144" i="1"/>
  <c r="CS144" i="1"/>
  <c r="CU144" i="1"/>
  <c r="CW144" i="1"/>
  <c r="CY144" i="1"/>
  <c r="DA144" i="1"/>
  <c r="DC144" i="1"/>
  <c r="DE144" i="1"/>
  <c r="DG144" i="1"/>
  <c r="DI144" i="1"/>
  <c r="DK144" i="1"/>
  <c r="DM144" i="1"/>
  <c r="DO144" i="1"/>
  <c r="DQ144" i="1"/>
  <c r="DS144" i="1"/>
  <c r="DU144" i="1"/>
  <c r="DW144" i="1"/>
  <c r="DY144" i="1"/>
  <c r="EA144" i="1"/>
  <c r="EC144" i="1"/>
  <c r="EE144" i="1"/>
  <c r="EG144" i="1"/>
  <c r="EI144" i="1"/>
  <c r="EK144" i="1"/>
  <c r="EM144" i="1"/>
  <c r="AJ150" i="1"/>
  <c r="AO150" i="1"/>
  <c r="AT150" i="1"/>
  <c r="AY150" i="1"/>
  <c r="BD150" i="1"/>
  <c r="BI150" i="1"/>
  <c r="BN150" i="1"/>
  <c r="BS150" i="1"/>
  <c r="BX150" i="1"/>
  <c r="CC150" i="1"/>
  <c r="CH150" i="1"/>
  <c r="CM150" i="1"/>
  <c r="CO150" i="1"/>
  <c r="CQ150" i="1"/>
  <c r="CS150" i="1"/>
  <c r="CU150" i="1"/>
  <c r="CW150" i="1"/>
  <c r="CY150" i="1"/>
  <c r="DA150" i="1"/>
  <c r="DC150" i="1"/>
  <c r="DE150" i="1"/>
  <c r="DG150" i="1"/>
  <c r="DI150" i="1"/>
  <c r="DK150" i="1"/>
  <c r="DM150" i="1"/>
  <c r="DO150" i="1"/>
  <c r="DQ150" i="1"/>
  <c r="DS150" i="1"/>
  <c r="DU150" i="1"/>
  <c r="DW150" i="1"/>
  <c r="DY150" i="1"/>
  <c r="EA150" i="1"/>
  <c r="EC150" i="1"/>
  <c r="EE150" i="1"/>
  <c r="EG150" i="1"/>
  <c r="EI150" i="1"/>
  <c r="EK150" i="1"/>
  <c r="EM150" i="1"/>
  <c r="AO126" i="1"/>
  <c r="AT126" i="1"/>
  <c r="AY126" i="1"/>
  <c r="BD126" i="1"/>
  <c r="BI126" i="1"/>
  <c r="BN126" i="1"/>
  <c r="BS126" i="1"/>
  <c r="BX126" i="1"/>
  <c r="CC126" i="1"/>
  <c r="CH126" i="1"/>
  <c r="CM126" i="1"/>
  <c r="CO126" i="1"/>
  <c r="CQ126" i="1"/>
  <c r="CS126" i="1"/>
  <c r="CU126" i="1"/>
  <c r="CW126" i="1"/>
  <c r="CY126" i="1"/>
  <c r="DA126" i="1"/>
  <c r="DC126" i="1"/>
  <c r="DE126" i="1"/>
  <c r="DG126" i="1"/>
  <c r="DI126" i="1"/>
  <c r="DK126" i="1"/>
  <c r="DM126" i="1"/>
  <c r="DO126" i="1"/>
  <c r="DQ126" i="1"/>
  <c r="DS126" i="1"/>
  <c r="DU126" i="1"/>
  <c r="DW126" i="1"/>
  <c r="DY126" i="1"/>
  <c r="EA126" i="1"/>
  <c r="EC126" i="1"/>
  <c r="EE126" i="1"/>
  <c r="EG126" i="1"/>
  <c r="EI126" i="1"/>
  <c r="EK126" i="1"/>
  <c r="EM126" i="1"/>
  <c r="AO130" i="1"/>
  <c r="AT130" i="1"/>
  <c r="AY130" i="1"/>
  <c r="BD130" i="1"/>
  <c r="BI130" i="1"/>
  <c r="BN130" i="1"/>
  <c r="BS130" i="1"/>
  <c r="BX130" i="1"/>
  <c r="CC130" i="1"/>
  <c r="CH130" i="1"/>
  <c r="CM130" i="1"/>
  <c r="CO130" i="1"/>
  <c r="CQ130" i="1"/>
  <c r="CS130" i="1"/>
  <c r="CU130" i="1"/>
  <c r="CW130" i="1"/>
  <c r="CY130" i="1"/>
  <c r="DA130" i="1"/>
  <c r="DC130" i="1"/>
  <c r="DE130" i="1"/>
  <c r="DG130" i="1"/>
  <c r="DI130" i="1"/>
  <c r="DK130" i="1"/>
  <c r="DM130" i="1"/>
  <c r="DO130" i="1"/>
  <c r="DQ130" i="1"/>
  <c r="DS130" i="1"/>
  <c r="DU130" i="1"/>
  <c r="DW130" i="1"/>
  <c r="DY130" i="1"/>
  <c r="EA130" i="1"/>
  <c r="EC130" i="1"/>
  <c r="EE130" i="1"/>
  <c r="EG130" i="1"/>
  <c r="EI130" i="1"/>
  <c r="EK130" i="1"/>
  <c r="EM130" i="1"/>
  <c r="AJ181" i="1"/>
  <c r="AO181" i="1"/>
  <c r="AT181" i="1"/>
  <c r="AY181" i="1"/>
  <c r="BD181" i="1"/>
  <c r="BI181" i="1"/>
  <c r="BN181" i="1"/>
  <c r="BS181" i="1"/>
  <c r="BX181" i="1"/>
  <c r="CC181" i="1"/>
  <c r="CH181" i="1"/>
  <c r="CM181" i="1"/>
  <c r="CO181" i="1"/>
  <c r="CQ181" i="1"/>
  <c r="CS181" i="1"/>
  <c r="CU181" i="1"/>
  <c r="CW181" i="1"/>
  <c r="CY181" i="1"/>
  <c r="DA181" i="1"/>
  <c r="DC181" i="1"/>
  <c r="DE181" i="1"/>
  <c r="DG181" i="1"/>
  <c r="DI181" i="1"/>
  <c r="DK181" i="1"/>
  <c r="DM181" i="1"/>
  <c r="DO181" i="1"/>
  <c r="DQ181" i="1"/>
  <c r="DS181" i="1"/>
  <c r="DU181" i="1"/>
  <c r="DW181" i="1"/>
  <c r="DY181" i="1"/>
  <c r="EA181" i="1"/>
  <c r="EC181" i="1"/>
  <c r="EE181" i="1"/>
  <c r="EG181" i="1"/>
  <c r="EI181" i="1"/>
  <c r="EK181" i="1"/>
  <c r="EM181" i="1"/>
  <c r="AO13" i="1"/>
  <c r="AT13" i="1"/>
  <c r="AY13" i="1"/>
  <c r="BD13" i="1"/>
  <c r="BI13" i="1"/>
  <c r="BN13" i="1"/>
  <c r="BS13" i="1"/>
  <c r="BX13" i="1"/>
  <c r="CC13" i="1"/>
  <c r="CH13" i="1"/>
  <c r="CM13" i="1"/>
  <c r="CO13" i="1"/>
  <c r="CQ13" i="1"/>
  <c r="CS13" i="1"/>
  <c r="CU13" i="1"/>
  <c r="CW13" i="1"/>
  <c r="CY13" i="1"/>
  <c r="DA13" i="1"/>
  <c r="DC13" i="1"/>
  <c r="DE13" i="1"/>
  <c r="DG13" i="1"/>
  <c r="DI13" i="1"/>
  <c r="DK13" i="1"/>
  <c r="DM13" i="1"/>
  <c r="DO13" i="1"/>
  <c r="DQ13" i="1"/>
  <c r="DS13" i="1"/>
  <c r="DU13" i="1"/>
  <c r="DW13" i="1"/>
  <c r="DY13" i="1"/>
  <c r="EA13" i="1"/>
  <c r="EC13" i="1"/>
  <c r="EE13" i="1"/>
  <c r="EG13" i="1"/>
  <c r="EI13" i="1"/>
  <c r="EK13" i="1"/>
  <c r="EM13" i="1"/>
  <c r="AO23" i="1"/>
  <c r="AT23" i="1"/>
  <c r="AY23" i="1"/>
  <c r="BD23" i="1"/>
  <c r="BI23" i="1"/>
  <c r="BN23" i="1"/>
  <c r="BS23" i="1"/>
  <c r="BX23" i="1"/>
  <c r="CC23" i="1"/>
  <c r="CH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DQ23" i="1"/>
  <c r="DS23" i="1"/>
  <c r="DU23" i="1"/>
  <c r="DW23" i="1"/>
  <c r="DY23" i="1"/>
  <c r="EA23" i="1"/>
  <c r="EC23" i="1"/>
  <c r="EE23" i="1"/>
  <c r="EG23" i="1"/>
  <c r="EI23" i="1"/>
  <c r="EK23" i="1"/>
  <c r="EM23" i="1"/>
  <c r="AJ90" i="1"/>
  <c r="AO90" i="1"/>
  <c r="AT90" i="1"/>
  <c r="AY90" i="1"/>
  <c r="BD90" i="1"/>
  <c r="BI90" i="1"/>
  <c r="BN90" i="1"/>
  <c r="BS90" i="1"/>
  <c r="BX90" i="1"/>
  <c r="CC90" i="1"/>
  <c r="CH90" i="1"/>
  <c r="CM90" i="1"/>
  <c r="CO90" i="1"/>
  <c r="CQ90" i="1"/>
  <c r="CS90" i="1"/>
  <c r="CU90" i="1"/>
  <c r="CW90" i="1"/>
  <c r="CY90" i="1"/>
  <c r="DA90" i="1"/>
  <c r="DC90" i="1"/>
  <c r="DE90" i="1"/>
  <c r="DG90" i="1"/>
  <c r="DI90" i="1"/>
  <c r="DK90" i="1"/>
  <c r="DM90" i="1"/>
  <c r="DO90" i="1"/>
  <c r="DQ90" i="1"/>
  <c r="DS90" i="1"/>
  <c r="DU90" i="1"/>
  <c r="DW90" i="1"/>
  <c r="DY90" i="1"/>
  <c r="EA90" i="1"/>
  <c r="EC90" i="1"/>
  <c r="EE90" i="1"/>
  <c r="EG90" i="1"/>
  <c r="EI90" i="1"/>
  <c r="EK90" i="1"/>
  <c r="EM90" i="1"/>
  <c r="AJ24" i="1"/>
  <c r="AO24" i="1"/>
  <c r="AT24" i="1"/>
  <c r="AY24" i="1"/>
  <c r="BD24" i="1"/>
  <c r="BI24" i="1"/>
  <c r="BN24" i="1"/>
  <c r="BS24" i="1"/>
  <c r="BX24" i="1"/>
  <c r="CC24" i="1"/>
  <c r="CH24" i="1"/>
  <c r="CM24" i="1"/>
  <c r="CO24" i="1"/>
  <c r="CQ24" i="1"/>
  <c r="CS24" i="1"/>
  <c r="CU24" i="1"/>
  <c r="CW24" i="1"/>
  <c r="CY24" i="1"/>
  <c r="DA24" i="1"/>
  <c r="DC24" i="1"/>
  <c r="DE24" i="1"/>
  <c r="DG24" i="1"/>
  <c r="DI24" i="1"/>
  <c r="DK24" i="1"/>
  <c r="DM24" i="1"/>
  <c r="DO24" i="1"/>
  <c r="DQ24" i="1"/>
  <c r="DS24" i="1"/>
  <c r="DU24" i="1"/>
  <c r="DW24" i="1"/>
  <c r="DY24" i="1"/>
  <c r="EA24" i="1"/>
  <c r="EC24" i="1"/>
  <c r="EE24" i="1"/>
  <c r="EG24" i="1"/>
  <c r="EI24" i="1"/>
  <c r="EK24" i="1"/>
  <c r="EM24" i="1"/>
  <c r="AJ42" i="1"/>
  <c r="AO42" i="1"/>
  <c r="AT42" i="1"/>
  <c r="AY42" i="1"/>
  <c r="BD42" i="1"/>
  <c r="BI42" i="1"/>
  <c r="BN42" i="1"/>
  <c r="BS42" i="1"/>
  <c r="BX42" i="1"/>
  <c r="CC42" i="1"/>
  <c r="CH42" i="1"/>
  <c r="CM42" i="1"/>
  <c r="CO42" i="1"/>
  <c r="CQ42" i="1"/>
  <c r="CS42" i="1"/>
  <c r="CU42" i="1"/>
  <c r="CW42" i="1"/>
  <c r="CY42" i="1"/>
  <c r="DA42" i="1"/>
  <c r="DC42" i="1"/>
  <c r="DE42" i="1"/>
  <c r="DG42" i="1"/>
  <c r="DI42" i="1"/>
  <c r="DK42" i="1"/>
  <c r="DM42" i="1"/>
  <c r="DO42" i="1"/>
  <c r="DQ42" i="1"/>
  <c r="DS42" i="1"/>
  <c r="DU42" i="1"/>
  <c r="DW42" i="1"/>
  <c r="DY42" i="1"/>
  <c r="EA42" i="1"/>
  <c r="EC42" i="1"/>
  <c r="EE42" i="1"/>
  <c r="EG42" i="1"/>
  <c r="EI42" i="1"/>
  <c r="EK42" i="1"/>
  <c r="EM42" i="1"/>
  <c r="AJ55" i="1"/>
  <c r="AO55" i="1"/>
  <c r="AT55" i="1"/>
  <c r="AY55" i="1"/>
  <c r="BD55" i="1"/>
  <c r="BI55" i="1"/>
  <c r="BN55" i="1"/>
  <c r="BS55" i="1"/>
  <c r="BX55" i="1"/>
  <c r="CC55" i="1"/>
  <c r="CH55" i="1"/>
  <c r="CM55" i="1"/>
  <c r="CO55" i="1"/>
  <c r="CQ55" i="1"/>
  <c r="CS55" i="1"/>
  <c r="CU55" i="1"/>
  <c r="CW55" i="1"/>
  <c r="CY55" i="1"/>
  <c r="DA55" i="1"/>
  <c r="DC55" i="1"/>
  <c r="DE55" i="1"/>
  <c r="DG55" i="1"/>
  <c r="DI55" i="1"/>
  <c r="DK55" i="1"/>
  <c r="DM55" i="1"/>
  <c r="DO55" i="1"/>
  <c r="DQ55" i="1"/>
  <c r="DS55" i="1"/>
  <c r="DU55" i="1"/>
  <c r="DW55" i="1"/>
  <c r="DY55" i="1"/>
  <c r="EA55" i="1"/>
  <c r="EC55" i="1"/>
  <c r="EE55" i="1"/>
  <c r="EG55" i="1"/>
  <c r="EI55" i="1"/>
  <c r="EK55" i="1"/>
  <c r="EM55" i="1"/>
  <c r="AJ143" i="1"/>
  <c r="AO143" i="1"/>
  <c r="AT143" i="1"/>
  <c r="AY143" i="1"/>
  <c r="BD143" i="1"/>
  <c r="BI143" i="1"/>
  <c r="BN143" i="1"/>
  <c r="BS143" i="1"/>
  <c r="BX143" i="1"/>
  <c r="CC143" i="1"/>
  <c r="CH143" i="1"/>
  <c r="CM143" i="1"/>
  <c r="CO143" i="1"/>
  <c r="CQ143" i="1"/>
  <c r="CS143" i="1"/>
  <c r="CU143" i="1"/>
  <c r="CW143" i="1"/>
  <c r="CY143" i="1"/>
  <c r="DA143" i="1"/>
  <c r="DC143" i="1"/>
  <c r="DE143" i="1"/>
  <c r="DG143" i="1"/>
  <c r="AJ95" i="1"/>
  <c r="AO95" i="1"/>
  <c r="AT95" i="1"/>
  <c r="AY95" i="1"/>
  <c r="BD95" i="1"/>
  <c r="BI95" i="1"/>
  <c r="BN95" i="1"/>
  <c r="BS95" i="1"/>
  <c r="BX95" i="1"/>
  <c r="CC95" i="1"/>
  <c r="CH95" i="1"/>
  <c r="CM95" i="1"/>
  <c r="CO95" i="1"/>
  <c r="CQ95" i="1"/>
  <c r="CS95" i="1"/>
  <c r="CU95" i="1"/>
  <c r="CW95" i="1"/>
  <c r="CY95" i="1"/>
  <c r="DA95" i="1"/>
  <c r="DC95" i="1"/>
  <c r="DE95" i="1"/>
  <c r="DG95" i="1"/>
  <c r="DI95" i="1"/>
  <c r="DK95" i="1"/>
  <c r="DM95" i="1"/>
  <c r="DO95" i="1"/>
  <c r="DQ95" i="1"/>
  <c r="DS95" i="1"/>
  <c r="DU95" i="1"/>
  <c r="DW95" i="1"/>
  <c r="DY95" i="1"/>
  <c r="EA95" i="1"/>
  <c r="EC95" i="1"/>
  <c r="EE95" i="1"/>
  <c r="EG95" i="1"/>
  <c r="EI95" i="1"/>
  <c r="EK95" i="1"/>
  <c r="EM95" i="1"/>
  <c r="AJ139" i="1"/>
  <c r="AO139" i="1"/>
  <c r="AT139" i="1"/>
  <c r="AY139" i="1"/>
  <c r="BD139" i="1"/>
  <c r="BI139" i="1"/>
  <c r="BN139" i="1"/>
  <c r="BS139" i="1"/>
  <c r="BX139" i="1"/>
  <c r="CC139" i="1"/>
  <c r="CH139" i="1"/>
  <c r="CM139" i="1"/>
  <c r="CO139" i="1"/>
  <c r="CQ139" i="1"/>
  <c r="CS139" i="1"/>
  <c r="CU139" i="1"/>
  <c r="CW139" i="1"/>
  <c r="CY139" i="1"/>
  <c r="DA139" i="1"/>
  <c r="DC139" i="1"/>
  <c r="DE139" i="1"/>
  <c r="DG139" i="1"/>
  <c r="DI139" i="1"/>
  <c r="DK139" i="1"/>
  <c r="DM139" i="1"/>
  <c r="DO139" i="1"/>
  <c r="DQ139" i="1"/>
  <c r="DS139" i="1"/>
  <c r="DU139" i="1"/>
  <c r="DW139" i="1"/>
  <c r="DY139" i="1"/>
  <c r="EA139" i="1"/>
  <c r="EC139" i="1"/>
  <c r="EE139" i="1"/>
  <c r="EG139" i="1"/>
  <c r="EI139" i="1"/>
  <c r="EK139" i="1"/>
  <c r="EM139" i="1"/>
  <c r="AJ155" i="1"/>
  <c r="AO155" i="1"/>
  <c r="AT155" i="1"/>
  <c r="AY155" i="1"/>
  <c r="BD155" i="1"/>
  <c r="BI155" i="1"/>
  <c r="BN155" i="1"/>
  <c r="BS155" i="1"/>
  <c r="BX155" i="1"/>
  <c r="CC155" i="1"/>
  <c r="CH155" i="1"/>
  <c r="CM155" i="1"/>
  <c r="CO155" i="1"/>
  <c r="CQ155" i="1"/>
  <c r="CS155" i="1"/>
  <c r="CU155" i="1"/>
  <c r="CW155" i="1"/>
  <c r="CY155" i="1"/>
  <c r="DA155" i="1"/>
  <c r="DC155" i="1"/>
  <c r="DE155" i="1"/>
  <c r="DG155" i="1"/>
  <c r="DI155" i="1"/>
  <c r="DK155" i="1"/>
  <c r="DM155" i="1"/>
  <c r="DO155" i="1"/>
  <c r="DQ155" i="1"/>
  <c r="DS155" i="1"/>
  <c r="DU155" i="1"/>
  <c r="DW155" i="1"/>
  <c r="DY155" i="1"/>
  <c r="EA155" i="1"/>
  <c r="EC155" i="1"/>
  <c r="EE155" i="1"/>
  <c r="EG155" i="1"/>
  <c r="EI155" i="1"/>
  <c r="EK155" i="1"/>
  <c r="EM155" i="1"/>
  <c r="AJ119" i="1"/>
  <c r="AO119" i="1"/>
  <c r="AT119" i="1"/>
  <c r="AY119" i="1"/>
  <c r="BD119" i="1"/>
  <c r="BI119" i="1"/>
  <c r="BN119" i="1"/>
  <c r="BS119" i="1"/>
  <c r="BX119" i="1"/>
  <c r="CC119" i="1"/>
  <c r="CH119" i="1"/>
  <c r="CM119" i="1"/>
  <c r="CO119" i="1"/>
  <c r="CQ119" i="1"/>
  <c r="CS119" i="1"/>
  <c r="CU119" i="1"/>
  <c r="CW119" i="1"/>
  <c r="CY119" i="1"/>
  <c r="DA119" i="1"/>
  <c r="DC119" i="1"/>
  <c r="DE119" i="1"/>
  <c r="DG119" i="1"/>
  <c r="DI119" i="1"/>
  <c r="DK119" i="1"/>
  <c r="DM119" i="1"/>
  <c r="DO119" i="1"/>
  <c r="DQ119" i="1"/>
  <c r="DS119" i="1"/>
  <c r="DU119" i="1"/>
  <c r="DW119" i="1"/>
  <c r="DY119" i="1"/>
  <c r="EA119" i="1"/>
  <c r="EC119" i="1"/>
  <c r="EE119" i="1"/>
  <c r="EG119" i="1"/>
  <c r="EI119" i="1"/>
  <c r="EK119" i="1"/>
  <c r="EM119" i="1"/>
  <c r="AJ180" i="1"/>
  <c r="AO180" i="1"/>
  <c r="AJ145" i="1"/>
  <c r="AO145" i="1"/>
  <c r="AT145" i="1"/>
  <c r="AY145" i="1"/>
  <c r="BD145" i="1"/>
  <c r="BI145" i="1"/>
  <c r="BN145" i="1"/>
  <c r="BS145" i="1"/>
  <c r="BX145" i="1"/>
  <c r="CC145" i="1"/>
  <c r="CH145" i="1"/>
  <c r="CM145" i="1"/>
  <c r="CO145" i="1"/>
  <c r="CQ145" i="1"/>
  <c r="CS145" i="1"/>
  <c r="CU145" i="1"/>
  <c r="CW145" i="1"/>
  <c r="CY145" i="1"/>
  <c r="DA145" i="1"/>
  <c r="DC145" i="1"/>
  <c r="DE145" i="1"/>
  <c r="DG145" i="1"/>
  <c r="DI145" i="1"/>
  <c r="DK145" i="1"/>
  <c r="DM145" i="1"/>
  <c r="DO145" i="1"/>
  <c r="DQ145" i="1"/>
  <c r="DS145" i="1"/>
  <c r="DU145" i="1"/>
  <c r="DW145" i="1"/>
  <c r="DY145" i="1"/>
  <c r="EA145" i="1"/>
  <c r="EC145" i="1"/>
  <c r="EE145" i="1"/>
  <c r="EG145" i="1"/>
  <c r="EI145" i="1"/>
  <c r="EK145" i="1"/>
  <c r="EM145" i="1"/>
  <c r="AO125" i="1"/>
  <c r="AT125" i="1"/>
  <c r="AY125" i="1"/>
  <c r="BD125" i="1"/>
  <c r="BI125" i="1"/>
  <c r="BN125" i="1"/>
  <c r="BS125" i="1"/>
  <c r="BX125" i="1"/>
  <c r="CC125" i="1"/>
  <c r="CH125" i="1"/>
  <c r="CM125" i="1"/>
  <c r="CO125" i="1"/>
  <c r="CQ125" i="1"/>
  <c r="CS125" i="1"/>
  <c r="CU125" i="1"/>
  <c r="CW125" i="1"/>
  <c r="CY125" i="1"/>
  <c r="DA125" i="1"/>
  <c r="DC125" i="1"/>
  <c r="DE125" i="1"/>
  <c r="DG125" i="1"/>
  <c r="DI125" i="1"/>
  <c r="DK125" i="1"/>
  <c r="DM125" i="1"/>
  <c r="DO125" i="1"/>
  <c r="DQ125" i="1"/>
  <c r="DS125" i="1"/>
  <c r="DU125" i="1"/>
  <c r="DW125" i="1"/>
  <c r="DY125" i="1"/>
  <c r="EA125" i="1"/>
  <c r="EC125" i="1"/>
  <c r="EE125" i="1"/>
  <c r="EG125" i="1"/>
  <c r="EI125" i="1"/>
  <c r="EK125" i="1"/>
  <c r="EM125" i="1"/>
  <c r="AO131" i="1"/>
  <c r="AT131" i="1"/>
  <c r="AY131" i="1"/>
  <c r="BD131" i="1"/>
  <c r="BI131" i="1"/>
  <c r="BN131" i="1"/>
  <c r="BS131" i="1"/>
  <c r="BX131" i="1"/>
  <c r="CC131" i="1"/>
  <c r="CH131" i="1"/>
  <c r="CM131" i="1"/>
  <c r="CO131" i="1"/>
  <c r="CQ131" i="1"/>
  <c r="CS131" i="1"/>
  <c r="CU131" i="1"/>
  <c r="CW131" i="1"/>
  <c r="CY131" i="1"/>
  <c r="DA131" i="1"/>
  <c r="DC131" i="1"/>
  <c r="DE131" i="1"/>
  <c r="DG131" i="1"/>
  <c r="DI131" i="1"/>
  <c r="DK131" i="1"/>
  <c r="DM131" i="1"/>
  <c r="DO131" i="1"/>
  <c r="DQ131" i="1"/>
  <c r="DS131" i="1"/>
  <c r="DU131" i="1"/>
  <c r="DW131" i="1"/>
  <c r="DY131" i="1"/>
  <c r="EA131" i="1"/>
  <c r="EC131" i="1"/>
  <c r="EE131" i="1"/>
  <c r="EG131" i="1"/>
  <c r="EI131" i="1"/>
  <c r="EK131" i="1"/>
  <c r="EM131" i="1"/>
  <c r="AO12" i="1"/>
  <c r="AT12" i="1"/>
  <c r="AY12" i="1"/>
  <c r="BD12" i="1"/>
  <c r="BI12" i="1"/>
  <c r="BN12" i="1"/>
  <c r="BS12" i="1"/>
  <c r="BX12" i="1"/>
  <c r="CC12" i="1"/>
  <c r="CH12" i="1"/>
  <c r="CM12" i="1"/>
  <c r="CO12" i="1"/>
  <c r="CQ12" i="1"/>
  <c r="CS12" i="1"/>
  <c r="CU12" i="1"/>
  <c r="CW12" i="1"/>
  <c r="CY12" i="1"/>
  <c r="DA12" i="1"/>
  <c r="DC12" i="1"/>
  <c r="DE12" i="1"/>
  <c r="DG12" i="1"/>
  <c r="DI12" i="1"/>
  <c r="DK12" i="1"/>
  <c r="DM12" i="1"/>
  <c r="DO12" i="1"/>
  <c r="DQ12" i="1"/>
  <c r="DS12" i="1"/>
  <c r="DU12" i="1"/>
  <c r="DW12" i="1"/>
  <c r="DY12" i="1"/>
  <c r="EA12" i="1"/>
  <c r="EC12" i="1"/>
  <c r="EE12" i="1"/>
  <c r="EG12" i="1"/>
  <c r="EI12" i="1"/>
  <c r="EK12" i="1"/>
  <c r="EM12" i="1"/>
  <c r="AO129" i="1"/>
  <c r="AT129" i="1"/>
  <c r="AY129" i="1"/>
  <c r="BD129" i="1"/>
  <c r="BI129" i="1"/>
  <c r="BN129" i="1"/>
  <c r="BS129" i="1"/>
  <c r="BX129" i="1"/>
  <c r="CC129" i="1"/>
  <c r="CH129" i="1"/>
  <c r="CM129" i="1"/>
  <c r="CO129" i="1"/>
  <c r="CQ129" i="1"/>
  <c r="CS129" i="1"/>
  <c r="CU129" i="1"/>
  <c r="CW129" i="1"/>
  <c r="CY129" i="1"/>
  <c r="DA129" i="1"/>
  <c r="DC129" i="1"/>
  <c r="DE129" i="1"/>
  <c r="DG129" i="1"/>
  <c r="DI129" i="1"/>
  <c r="DK129" i="1"/>
  <c r="DM129" i="1"/>
  <c r="DO129" i="1"/>
  <c r="DQ129" i="1"/>
  <c r="DS129" i="1"/>
  <c r="DU129" i="1"/>
  <c r="DW129" i="1"/>
  <c r="DY129" i="1"/>
  <c r="EA129" i="1"/>
  <c r="EC129" i="1"/>
  <c r="EE129" i="1"/>
  <c r="EG129" i="1"/>
  <c r="EI129" i="1"/>
  <c r="EK129" i="1"/>
  <c r="EM129" i="1"/>
  <c r="AJ19" i="1"/>
  <c r="AO19" i="1"/>
  <c r="AT19" i="1"/>
  <c r="AY19" i="1"/>
  <c r="BD19" i="1"/>
  <c r="BI19" i="1"/>
  <c r="BN19" i="1"/>
  <c r="BS19" i="1"/>
  <c r="BX19" i="1"/>
  <c r="CC19" i="1"/>
  <c r="CH19" i="1"/>
  <c r="CM19" i="1"/>
  <c r="CO19" i="1"/>
  <c r="CQ19" i="1"/>
  <c r="CS19" i="1"/>
  <c r="CU19" i="1"/>
  <c r="CW19" i="1"/>
  <c r="CY19" i="1"/>
  <c r="DA19" i="1"/>
  <c r="DC19" i="1"/>
  <c r="DE19" i="1"/>
  <c r="DG19" i="1"/>
  <c r="DI19" i="1"/>
  <c r="DK19" i="1"/>
  <c r="DM19" i="1"/>
  <c r="DO19" i="1"/>
  <c r="DQ19" i="1"/>
  <c r="DS19" i="1"/>
  <c r="DU19" i="1"/>
  <c r="DW19" i="1"/>
  <c r="DY19" i="1"/>
  <c r="EA19" i="1"/>
  <c r="EC19" i="1"/>
  <c r="EE19" i="1"/>
  <c r="EG19" i="1"/>
  <c r="EI19" i="1"/>
  <c r="EK19" i="1"/>
  <c r="EM19" i="1"/>
  <c r="AJ62" i="1"/>
  <c r="AO62" i="1"/>
  <c r="AT62" i="1"/>
  <c r="AY62" i="1"/>
  <c r="BD62" i="1"/>
  <c r="BI62" i="1"/>
  <c r="BN62" i="1"/>
  <c r="BS62" i="1"/>
  <c r="BX62" i="1"/>
  <c r="CC62" i="1"/>
  <c r="CH62" i="1"/>
  <c r="CM62" i="1"/>
  <c r="CO62" i="1"/>
  <c r="CQ62" i="1"/>
  <c r="CS62" i="1"/>
  <c r="CU62" i="1"/>
  <c r="CW62" i="1"/>
  <c r="CY62" i="1"/>
  <c r="DA62" i="1"/>
  <c r="DC62" i="1"/>
  <c r="DE62" i="1"/>
  <c r="DG62" i="1"/>
  <c r="DI62" i="1"/>
  <c r="DK62" i="1"/>
  <c r="DM62" i="1"/>
  <c r="DO62" i="1"/>
  <c r="DQ62" i="1"/>
  <c r="DS62" i="1"/>
  <c r="DU62" i="1"/>
  <c r="DW62" i="1"/>
  <c r="DY62" i="1"/>
  <c r="EA62" i="1"/>
  <c r="EC62" i="1"/>
  <c r="EE62" i="1"/>
  <c r="EG62" i="1"/>
  <c r="EI62" i="1"/>
  <c r="EK62" i="1"/>
  <c r="EM62" i="1"/>
  <c r="AM182" i="1"/>
  <c r="AJ88" i="1"/>
  <c r="AO88" i="1"/>
  <c r="AT88" i="1"/>
  <c r="AY88" i="1"/>
  <c r="BD88" i="1"/>
  <c r="BI88" i="1"/>
  <c r="BN88" i="1"/>
  <c r="BS88" i="1"/>
  <c r="BX88" i="1"/>
  <c r="CC88" i="1"/>
  <c r="CH88" i="1"/>
  <c r="CM88" i="1"/>
  <c r="CO88" i="1"/>
  <c r="CQ88" i="1"/>
  <c r="CS88" i="1"/>
  <c r="CU88" i="1"/>
  <c r="CW88" i="1"/>
  <c r="CY88" i="1"/>
  <c r="DA88" i="1"/>
  <c r="DC88" i="1"/>
  <c r="DE88" i="1"/>
  <c r="DG88" i="1"/>
  <c r="DI88" i="1"/>
  <c r="DK88" i="1"/>
  <c r="DM88" i="1"/>
  <c r="DO88" i="1"/>
  <c r="DQ88" i="1"/>
  <c r="DS88" i="1"/>
  <c r="DU88" i="1"/>
  <c r="DW88" i="1"/>
  <c r="DY88" i="1"/>
  <c r="EA88" i="1"/>
  <c r="EC88" i="1"/>
  <c r="EE88" i="1"/>
  <c r="EG88" i="1"/>
  <c r="EI88" i="1"/>
  <c r="EK88" i="1"/>
  <c r="EM88" i="1"/>
  <c r="AO10" i="1"/>
  <c r="AT10" i="1"/>
  <c r="AY10" i="1"/>
  <c r="BD10" i="1"/>
  <c r="BI10" i="1"/>
  <c r="BN10" i="1"/>
  <c r="BS10" i="1"/>
  <c r="BX10" i="1"/>
  <c r="CC10" i="1"/>
  <c r="CH10" i="1"/>
  <c r="CM10" i="1"/>
  <c r="CO10" i="1"/>
  <c r="CQ10" i="1"/>
  <c r="CS10" i="1"/>
  <c r="CU10" i="1"/>
  <c r="CW10" i="1"/>
  <c r="CY10" i="1"/>
  <c r="DA10" i="1"/>
  <c r="DC10" i="1"/>
  <c r="DE10" i="1"/>
  <c r="DG10" i="1"/>
  <c r="DI10" i="1"/>
  <c r="DK10" i="1"/>
  <c r="DM10" i="1"/>
  <c r="DO10" i="1"/>
  <c r="DQ10" i="1"/>
  <c r="DS10" i="1"/>
  <c r="DU10" i="1"/>
  <c r="DW10" i="1"/>
  <c r="DY10" i="1"/>
  <c r="EA10" i="1"/>
  <c r="EC10" i="1"/>
  <c r="EE10" i="1"/>
  <c r="EG10" i="1"/>
  <c r="EI10" i="1"/>
  <c r="EK10" i="1"/>
  <c r="EM10" i="1"/>
  <c r="AJ69" i="1"/>
  <c r="AO69" i="1"/>
  <c r="AT69" i="1"/>
  <c r="AY69" i="1"/>
  <c r="BD69" i="1"/>
  <c r="BI69" i="1"/>
  <c r="BN69" i="1"/>
  <c r="BS69" i="1"/>
  <c r="BX69" i="1"/>
  <c r="CC69" i="1"/>
  <c r="CH69" i="1"/>
  <c r="CM69" i="1"/>
  <c r="CO69" i="1"/>
  <c r="CQ69" i="1"/>
  <c r="CS69" i="1"/>
  <c r="CU69" i="1"/>
  <c r="CW69" i="1"/>
  <c r="CY69" i="1"/>
  <c r="DA69" i="1"/>
  <c r="DC69" i="1"/>
  <c r="DE69" i="1"/>
  <c r="DG69" i="1"/>
  <c r="DI69" i="1"/>
  <c r="DK69" i="1"/>
  <c r="DM69" i="1"/>
  <c r="DO69" i="1"/>
  <c r="DQ69" i="1"/>
  <c r="DS69" i="1"/>
  <c r="DU69" i="1"/>
  <c r="DW69" i="1"/>
  <c r="DY69" i="1"/>
  <c r="EA69" i="1"/>
  <c r="EC69" i="1"/>
  <c r="EE69" i="1"/>
  <c r="EG69" i="1"/>
  <c r="EI69" i="1"/>
  <c r="EK69" i="1"/>
  <c r="EM69" i="1"/>
  <c r="AG182" i="1"/>
  <c r="AJ86" i="1"/>
  <c r="AO86" i="1"/>
  <c r="AT86" i="1"/>
  <c r="AY86" i="1"/>
  <c r="BD86" i="1"/>
  <c r="BI86" i="1"/>
  <c r="BN86" i="1"/>
  <c r="BS86" i="1"/>
  <c r="BX86" i="1"/>
  <c r="CC86" i="1"/>
  <c r="CH86" i="1"/>
  <c r="CM86" i="1"/>
  <c r="CO86" i="1"/>
  <c r="CQ86" i="1"/>
  <c r="CS86" i="1"/>
  <c r="CU86" i="1"/>
  <c r="CW86" i="1"/>
  <c r="CY86" i="1"/>
  <c r="DA86" i="1"/>
  <c r="DC86" i="1"/>
  <c r="DE86" i="1"/>
  <c r="DG86" i="1"/>
  <c r="DI86" i="1"/>
  <c r="DK86" i="1"/>
  <c r="DM86" i="1"/>
  <c r="DO86" i="1"/>
  <c r="DQ86" i="1"/>
  <c r="DS86" i="1"/>
  <c r="DU86" i="1"/>
  <c r="DW86" i="1"/>
  <c r="DY86" i="1"/>
  <c r="EA86" i="1"/>
  <c r="EC86" i="1"/>
  <c r="EE86" i="1"/>
  <c r="EG86" i="1"/>
  <c r="EI86" i="1"/>
  <c r="EK86" i="1"/>
  <c r="EM86" i="1"/>
  <c r="AO9" i="1"/>
  <c r="AT9" i="1"/>
  <c r="AY9" i="1"/>
  <c r="BD9" i="1"/>
  <c r="BI9" i="1"/>
  <c r="BN9" i="1"/>
  <c r="BS9" i="1"/>
  <c r="BX9" i="1"/>
  <c r="CC9" i="1"/>
  <c r="CH9" i="1"/>
  <c r="CM9" i="1"/>
  <c r="CO9" i="1"/>
  <c r="CQ9" i="1"/>
  <c r="CS9" i="1"/>
  <c r="CU9" i="1"/>
  <c r="CW9" i="1"/>
  <c r="CY9" i="1"/>
  <c r="DA9" i="1"/>
  <c r="DC9" i="1"/>
  <c r="DE9" i="1"/>
  <c r="DG9" i="1"/>
  <c r="DI9" i="1"/>
  <c r="DK9" i="1"/>
  <c r="DM9" i="1"/>
  <c r="DO9" i="1"/>
  <c r="DQ9" i="1"/>
  <c r="DS9" i="1"/>
  <c r="DU9" i="1"/>
  <c r="DW9" i="1"/>
  <c r="DY9" i="1"/>
  <c r="EA9" i="1"/>
  <c r="EC9" i="1"/>
  <c r="EE9" i="1"/>
  <c r="EG9" i="1"/>
  <c r="EI9" i="1"/>
  <c r="EK9" i="1"/>
  <c r="EM9" i="1"/>
  <c r="AJ39" i="1"/>
  <c r="AO39" i="1"/>
  <c r="AT39" i="1"/>
  <c r="AY39" i="1"/>
  <c r="BD39" i="1"/>
  <c r="BI39" i="1"/>
  <c r="BN39" i="1"/>
  <c r="BS39" i="1"/>
  <c r="BX39" i="1"/>
  <c r="CC39" i="1"/>
  <c r="CH39" i="1"/>
  <c r="CM39" i="1"/>
  <c r="CO39" i="1"/>
  <c r="CQ39" i="1"/>
  <c r="CS39" i="1"/>
  <c r="CU39" i="1"/>
  <c r="CW39" i="1"/>
  <c r="CY39" i="1"/>
  <c r="DA39" i="1"/>
  <c r="DC39" i="1"/>
  <c r="DE39" i="1"/>
  <c r="DG39" i="1"/>
  <c r="DI39" i="1"/>
  <c r="DK39" i="1"/>
  <c r="DM39" i="1"/>
  <c r="DO39" i="1"/>
  <c r="DQ39" i="1"/>
  <c r="DS39" i="1"/>
  <c r="DU39" i="1"/>
  <c r="DW39" i="1"/>
  <c r="DY39" i="1"/>
  <c r="EA39" i="1"/>
  <c r="EC39" i="1"/>
  <c r="EE39" i="1"/>
  <c r="EG39" i="1"/>
  <c r="EI39" i="1"/>
  <c r="EK39" i="1"/>
  <c r="EM39" i="1"/>
  <c r="AO87" i="1"/>
  <c r="AT87" i="1"/>
  <c r="AY87" i="1"/>
  <c r="BD87" i="1"/>
  <c r="BI87" i="1"/>
  <c r="BN87" i="1"/>
  <c r="BS87" i="1"/>
  <c r="BX87" i="1"/>
  <c r="CC87" i="1"/>
  <c r="CH87" i="1"/>
  <c r="CM87" i="1"/>
  <c r="CO87" i="1"/>
  <c r="CQ87" i="1"/>
  <c r="CS87" i="1"/>
  <c r="CU87" i="1"/>
  <c r="CW87" i="1"/>
  <c r="CY87" i="1"/>
  <c r="DA87" i="1"/>
  <c r="DC87" i="1"/>
  <c r="DE87" i="1"/>
  <c r="DG87" i="1"/>
  <c r="DI87" i="1"/>
  <c r="DK87" i="1"/>
  <c r="DM87" i="1"/>
  <c r="DO87" i="1"/>
  <c r="DQ87" i="1"/>
  <c r="DS87" i="1"/>
  <c r="DU87" i="1"/>
  <c r="DW87" i="1"/>
  <c r="DY87" i="1"/>
  <c r="EA87" i="1"/>
  <c r="EC87" i="1"/>
  <c r="EE87" i="1"/>
  <c r="EG87" i="1"/>
  <c r="EI87" i="1"/>
  <c r="EK87" i="1"/>
  <c r="EM87" i="1"/>
  <c r="AJ104" i="1"/>
  <c r="AO104" i="1"/>
  <c r="AT104" i="1"/>
  <c r="AY104" i="1"/>
  <c r="BD104" i="1"/>
  <c r="BI104" i="1"/>
  <c r="BN104" i="1"/>
  <c r="BS104" i="1"/>
  <c r="BX104" i="1"/>
  <c r="CC104" i="1"/>
  <c r="CH104" i="1"/>
  <c r="CM104" i="1"/>
  <c r="CO104" i="1"/>
  <c r="CQ104" i="1"/>
  <c r="CS104" i="1"/>
  <c r="CU104" i="1"/>
  <c r="CW104" i="1"/>
  <c r="CY104" i="1"/>
  <c r="DA104" i="1"/>
  <c r="DC104" i="1"/>
  <c r="DE104" i="1"/>
  <c r="DG104" i="1"/>
  <c r="DI104" i="1"/>
  <c r="DK104" i="1"/>
  <c r="DM104" i="1"/>
  <c r="DO104" i="1"/>
  <c r="DQ104" i="1"/>
  <c r="DS104" i="1"/>
  <c r="DU104" i="1"/>
  <c r="DW104" i="1"/>
  <c r="DY104" i="1"/>
  <c r="EA104" i="1"/>
  <c r="EC104" i="1"/>
  <c r="EE104" i="1"/>
  <c r="EG104" i="1"/>
  <c r="EI104" i="1"/>
  <c r="EK104" i="1"/>
  <c r="EM104" i="1"/>
  <c r="AJ65" i="1"/>
  <c r="AO65" i="1"/>
  <c r="AT65" i="1"/>
  <c r="AY65" i="1"/>
  <c r="BD65" i="1"/>
  <c r="BI65" i="1"/>
  <c r="BN65" i="1"/>
  <c r="BS65" i="1"/>
  <c r="BX65" i="1"/>
  <c r="CC65" i="1"/>
  <c r="CH65" i="1"/>
  <c r="CM65" i="1"/>
  <c r="CO65" i="1"/>
  <c r="CQ65" i="1"/>
  <c r="CS65" i="1"/>
  <c r="CU65" i="1"/>
  <c r="CW65" i="1"/>
  <c r="CY65" i="1"/>
  <c r="DA65" i="1"/>
  <c r="DC65" i="1"/>
  <c r="DE65" i="1"/>
  <c r="DG65" i="1"/>
  <c r="DI65" i="1"/>
  <c r="DK65" i="1"/>
  <c r="DM65" i="1"/>
  <c r="DO65" i="1"/>
  <c r="DQ65" i="1"/>
  <c r="DS65" i="1"/>
  <c r="DU65" i="1"/>
  <c r="DW65" i="1"/>
  <c r="DY65" i="1"/>
  <c r="EA65" i="1"/>
  <c r="EC65" i="1"/>
  <c r="EE65" i="1"/>
  <c r="EG65" i="1"/>
  <c r="EI65" i="1"/>
  <c r="EK65" i="1"/>
  <c r="EM65" i="1"/>
  <c r="AJ89" i="1"/>
  <c r="AO89" i="1"/>
  <c r="AT89" i="1"/>
  <c r="AY89" i="1"/>
  <c r="BD89" i="1"/>
  <c r="BI89" i="1"/>
  <c r="BN89" i="1"/>
  <c r="BS89" i="1"/>
  <c r="BX89" i="1"/>
  <c r="CC89" i="1"/>
  <c r="CH89" i="1"/>
  <c r="CM89" i="1"/>
  <c r="CO89" i="1"/>
  <c r="CQ89" i="1"/>
  <c r="CS89" i="1"/>
  <c r="CU89" i="1"/>
  <c r="CW89" i="1"/>
  <c r="CY89" i="1"/>
  <c r="DA89" i="1"/>
  <c r="DC89" i="1"/>
  <c r="DE89" i="1"/>
  <c r="DG89" i="1"/>
  <c r="DI89" i="1"/>
  <c r="DK89" i="1"/>
  <c r="DM89" i="1"/>
  <c r="DO89" i="1"/>
  <c r="DQ89" i="1"/>
  <c r="DS89" i="1"/>
  <c r="DU89" i="1"/>
  <c r="DW89" i="1"/>
  <c r="DY89" i="1"/>
  <c r="EA89" i="1"/>
  <c r="EC89" i="1"/>
  <c r="EE89" i="1"/>
  <c r="EG89" i="1"/>
  <c r="EI89" i="1"/>
  <c r="EK89" i="1"/>
  <c r="EM89" i="1"/>
  <c r="U14" i="1"/>
  <c r="Z14" i="1"/>
  <c r="AE14" i="1"/>
  <c r="AJ14" i="1"/>
  <c r="AO14" i="1"/>
  <c r="AT14" i="1"/>
  <c r="AY14" i="1"/>
  <c r="BD14" i="1"/>
  <c r="BI14" i="1"/>
  <c r="BN14" i="1"/>
  <c r="BS14" i="1"/>
  <c r="BX14" i="1"/>
  <c r="CC14" i="1"/>
  <c r="CH14" i="1"/>
  <c r="CM14" i="1"/>
  <c r="CO14" i="1"/>
  <c r="CQ14" i="1"/>
  <c r="CS14" i="1"/>
  <c r="CU14" i="1"/>
  <c r="CW14" i="1"/>
  <c r="CY14" i="1"/>
  <c r="DA14" i="1"/>
  <c r="DC14" i="1"/>
  <c r="DE14" i="1"/>
  <c r="DG14" i="1"/>
  <c r="DI14" i="1"/>
  <c r="DK14" i="1"/>
  <c r="DM14" i="1"/>
  <c r="DO14" i="1"/>
  <c r="DQ14" i="1"/>
  <c r="DS14" i="1"/>
  <c r="DU14" i="1"/>
  <c r="DW14" i="1"/>
  <c r="DY14" i="1"/>
  <c r="EA14" i="1"/>
  <c r="EC14" i="1"/>
  <c r="EE14" i="1"/>
  <c r="EG14" i="1"/>
  <c r="EI14" i="1"/>
  <c r="EK14" i="1"/>
  <c r="EM14" i="1"/>
  <c r="P182" i="1"/>
  <c r="AE5" i="1"/>
  <c r="AJ5" i="1"/>
  <c r="AO5" i="1"/>
  <c r="AT5" i="1"/>
  <c r="AJ54" i="1"/>
  <c r="AO54" i="1"/>
  <c r="AT54" i="1"/>
  <c r="AY54" i="1"/>
  <c r="BD54" i="1"/>
  <c r="BI54" i="1"/>
  <c r="BN54" i="1"/>
  <c r="BS54" i="1"/>
  <c r="BX54" i="1"/>
  <c r="CC54" i="1"/>
  <c r="CH54" i="1"/>
  <c r="CM54" i="1"/>
  <c r="CO54" i="1"/>
  <c r="CQ54" i="1"/>
  <c r="CS54" i="1"/>
  <c r="CU54" i="1"/>
  <c r="CW54" i="1"/>
  <c r="CY54" i="1"/>
  <c r="DA54" i="1"/>
  <c r="DC54" i="1"/>
  <c r="DE54" i="1"/>
  <c r="DG54" i="1"/>
  <c r="DI54" i="1"/>
  <c r="DK54" i="1"/>
  <c r="DM54" i="1"/>
  <c r="DO54" i="1"/>
  <c r="DQ54" i="1"/>
  <c r="DS54" i="1"/>
  <c r="DU54" i="1"/>
  <c r="DW54" i="1"/>
  <c r="DY54" i="1"/>
  <c r="EA54" i="1"/>
  <c r="EC54" i="1"/>
  <c r="EE54" i="1"/>
  <c r="EG54" i="1"/>
  <c r="EI54" i="1"/>
  <c r="EK54" i="1"/>
  <c r="EM54" i="1"/>
  <c r="AH182" i="1"/>
  <c r="AL182" i="1"/>
  <c r="AO6" i="1"/>
  <c r="AO45" i="1"/>
  <c r="AJ105" i="1"/>
  <c r="AR180" i="1"/>
  <c r="AR182" i="1"/>
  <c r="AQ182" i="1"/>
  <c r="EK5" i="1"/>
  <c r="AT180" i="1"/>
  <c r="AY180" i="1"/>
  <c r="BD180" i="1"/>
  <c r="BI180" i="1"/>
  <c r="BN180" i="1"/>
  <c r="BS180" i="1"/>
  <c r="BX180" i="1"/>
  <c r="CC180" i="1"/>
  <c r="CH180" i="1"/>
  <c r="CM180" i="1"/>
  <c r="CO180" i="1"/>
  <c r="CQ180" i="1"/>
  <c r="CS180" i="1"/>
  <c r="CU180" i="1"/>
  <c r="CW180" i="1"/>
  <c r="CY180" i="1"/>
  <c r="DA180" i="1"/>
  <c r="DC180" i="1"/>
  <c r="DE180" i="1"/>
  <c r="DG180" i="1"/>
  <c r="DI180" i="1"/>
  <c r="DK180" i="1"/>
  <c r="DM180" i="1"/>
  <c r="DO180" i="1"/>
  <c r="DQ180" i="1"/>
  <c r="DS180" i="1"/>
  <c r="DU180" i="1"/>
  <c r="DW180" i="1"/>
  <c r="DY180" i="1"/>
  <c r="EA180" i="1"/>
  <c r="AE182" i="1"/>
  <c r="U182" i="1"/>
  <c r="Z182" i="1"/>
  <c r="AJ182" i="1"/>
  <c r="DG105" i="1"/>
  <c r="AY5" i="1"/>
  <c r="BD5" i="1"/>
  <c r="BI5" i="1"/>
  <c r="BN5" i="1"/>
  <c r="BS5" i="1"/>
  <c r="AT6" i="1"/>
  <c r="AO182" i="1"/>
  <c r="EM5" i="1"/>
  <c r="EC180" i="1"/>
  <c r="AY6" i="1"/>
  <c r="AT182" i="1"/>
  <c r="EE180" i="1"/>
  <c r="EG180" i="1"/>
  <c r="EI180" i="1"/>
  <c r="EK180" i="1"/>
  <c r="EM180" i="1"/>
  <c r="BD6" i="1"/>
  <c r="AY182" i="1"/>
  <c r="BI6" i="1"/>
  <c r="BD182" i="1"/>
  <c r="BN6" i="1"/>
  <c r="BI182" i="1"/>
  <c r="BS6" i="1"/>
  <c r="BN182" i="1"/>
  <c r="BX6" i="1"/>
  <c r="BS182" i="1"/>
  <c r="CC6" i="1"/>
  <c r="BX182" i="1"/>
  <c r="CH6" i="1"/>
  <c r="CC182" i="1"/>
  <c r="CM6" i="1"/>
  <c r="CH182" i="1"/>
  <c r="CO6" i="1"/>
  <c r="CM182" i="1"/>
  <c r="CQ6" i="1"/>
  <c r="CO182" i="1"/>
  <c r="CS6" i="1"/>
  <c r="CQ182" i="1"/>
  <c r="CU6" i="1"/>
  <c r="CS182" i="1"/>
  <c r="CW6" i="1"/>
  <c r="CU182" i="1"/>
  <c r="CY6" i="1"/>
  <c r="CW182" i="1"/>
  <c r="DA6" i="1"/>
  <c r="CY182" i="1"/>
  <c r="DC6" i="1"/>
  <c r="DA182" i="1"/>
  <c r="DE6" i="1"/>
  <c r="DC182" i="1"/>
  <c r="DG6" i="1"/>
  <c r="DG182" i="1"/>
  <c r="DE182" i="1"/>
  <c r="DI6" i="1"/>
  <c r="DI182" i="1"/>
  <c r="DK6" i="1"/>
  <c r="DM6" i="1"/>
  <c r="DM182" i="1"/>
  <c r="DK182" i="1"/>
  <c r="DO6" i="1"/>
  <c r="DO182" i="1"/>
  <c r="DQ6" i="1"/>
  <c r="DQ182" i="1"/>
  <c r="DS6" i="1"/>
  <c r="DS182" i="1"/>
  <c r="DU6" i="1"/>
  <c r="DU182" i="1"/>
  <c r="DW6" i="1"/>
  <c r="DW182" i="1"/>
  <c r="DY6" i="1"/>
  <c r="DY182" i="1"/>
  <c r="EA6" i="1"/>
  <c r="EC6" i="1"/>
  <c r="EA182" i="1"/>
  <c r="EE6" i="1"/>
  <c r="EC182" i="1"/>
  <c r="EG6" i="1"/>
  <c r="EE182" i="1"/>
  <c r="EG182" i="1"/>
  <c r="EI6" i="1"/>
  <c r="EK6" i="1"/>
  <c r="EI182" i="1"/>
  <c r="EM6" i="1"/>
  <c r="EM182" i="1"/>
  <c r="EK182" i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<sst xmlns="http://schemas.openxmlformats.org/spreadsheetml/2006/main" count="1585" uniqueCount="534">
  <si>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</si>
  <si>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</si>
  <si>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</si>
  <si>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</si>
  <si>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</si>
  <si>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</si>
  <si>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</si>
  <si>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</si>
  <si>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</si>
  <si>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</si>
  <si>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</si>
  <si>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</si>
  <si>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</si>
  <si>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</si>
  <si>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</si>
  <si>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</si>
  <si>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</si>
  <si>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</si>
  <si>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</si>
  <si>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</si>
  <si>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</si>
  <si>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</si>
  <si>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</si>
  <si>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</si>
  <si>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</si>
  <si>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</si>
  <si>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</si>
  <si>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</si>
  <si>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</si>
  <si>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</si>
  <si>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</si>
  <si>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</si>
  <si>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</si>
  <si>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</si>
  <si>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</si>
  <si>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</si>
  <si>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</si>
  <si>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</si>
  <si>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</si>
  <si>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</si>
  <si>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</si>
  <si>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</si>
  <si>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</si>
  <si>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</si>
  <si>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</si>
  <si>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</si>
  <si>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</si>
  <si>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</si>
  <si>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</si>
  <si>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</si>
  <si>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</si>
  <si>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</si>
  <si>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</si>
  <si>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</si>
  <si>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</si>
  <si>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</si>
  <si>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</si>
  <si>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</si>
  <si>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</si>
  <si>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</si>
  <si>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</si>
  <si>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</si>
  <si>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</si>
  <si>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</si>
  <si>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</si>
  <si>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</si>
  <si>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</si>
  <si>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</si>
  <si>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</si>
  <si>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</si>
  <si>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</si>
  <si>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</si>
  <si>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</si>
  <si>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</si>
  <si>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</si>
  <si>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</si>
  <si>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</si>
  <si>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</si>
  <si>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</si>
  <si>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</si>
  <si>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</si>
  <si>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</si>
  <si>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</si>
  <si>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</si>
  <si>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</si>
  <si>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</si>
  <si>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</si>
  <si>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</si>
  <si>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</si>
  <si>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</si>
  <si>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</si>
  <si>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</si>
  <si>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</si>
  <si>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</si>
  <si>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</si>
  <si>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</si>
  <si>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</si>
  <si>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</si>
  <si>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</si>
  <si>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</si>
  <si>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</si>
  <si>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</si>
  <si>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</si>
  <si>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</si>
  <si>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</si>
  <si>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</si>
  <si>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</si>
  <si>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</si>
  <si>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</si>
  <si>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</si>
  <si>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</si>
  <si>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</si>
  <si>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</si>
  <si>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</si>
  <si>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</si>
  <si>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</si>
  <si>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</si>
  <si>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</si>
  <si>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</si>
  <si>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</si>
  <si>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</si>
  <si>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</si>
  <si>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</si>
  <si>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</si>
  <si>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</si>
  <si>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</si>
  <si>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</si>
  <si>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</si>
  <si>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</si>
  <si>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</si>
  <si>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</si>
  <si>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</si>
  <si>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</si>
  <si>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</si>
  <si>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</si>
  <si>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</si>
  <si>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</si>
  <si>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</si>
  <si>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</si>
  <si>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</si>
  <si>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</si>
  <si>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</si>
  <si>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</si>
  <si>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</si>
  <si>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</si>
  <si>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</si>
  <si>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</si>
  <si>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</si>
  <si>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</si>
  <si>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</si>
  <si>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</si>
  <si>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</si>
  <si>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</si>
  <si>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</si>
  <si>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</si>
  <si>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</si>
  <si>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</si>
  <si>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</si>
  <si>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</si>
  <si>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</si>
  <si>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</si>
  <si>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</si>
  <si>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</si>
  <si>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</si>
  <si>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</si>
  <si>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</si>
  <si>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</si>
  <si>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</si>
  <si>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</si>
  <si>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</si>
  <si>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</si>
  <si>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</si>
  <si>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</si>
  <si>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</si>
  <si>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</si>
  <si>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</si>
  <si>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</si>
  <si>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</si>
  <si>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</si>
  <si>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</si>
  <si>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</si>
  <si>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</si>
  <si>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</si>
  <si>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</si>
  <si>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</si>
  <si>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</si>
  <si>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</si>
  <si>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</si>
  <si>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</si>
  <si>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</si>
  <si>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</si>
  <si>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</si>
  <si>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</si>
  <si>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</si>
  <si>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</si>
  <si>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</si>
  <si>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</si>
  <si>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</si>
  <si>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</si>
  <si>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</si>
  <si>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</si>
  <si>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</si>
  <si>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</si>
  <si>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</si>
  <si>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</si>
  <si>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</si>
  <si>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</si>
  <si>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</si>
  <si>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</si>
  <si>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</si>
  <si>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</si>
  <si>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</si>
  <si>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</si>
  <si>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</si>
  <si>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</si>
  <si>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</si>
  <si>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</si>
  <si>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</si>
  <si>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</si>
  <si>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</si>
  <si>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</si>
  <si>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</si>
  <si>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</si>
  <si>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</si>
  <si>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</si>
  <si>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</si>
  <si>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</si>
  <si>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</si>
  <si>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</si>
  <si>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</si>
  <si>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</si>
  <si>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</si>
  <si>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</si>
  <si>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</si>
  <si>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</si>
  <si>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</si>
  <si>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</si>
  <si>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</si>
  <si>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</si>
  <si>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</si>
  <si>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</si>
  <si>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</si>
  <si>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</si>
  <si>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</si>
  <si>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</si>
  <si>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</si>
  <si>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</si>
  <si>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</si>
  <si>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  <charset val="204"/>
      </rPr>
      <t>Номер счетчика</t>
    </r>
  </si>
  <si>
    <r>
      <rPr>
        <b/>
        <sz val="11"/>
        <rFont val="Calibri"/>
        <family val="2"/>
        <charset val="204"/>
      </rPr>
      <t>Ф.И.О.</t>
    </r>
  </si>
  <si>
    <r>
      <rPr>
        <b/>
        <sz val="11"/>
        <rFont val="Calibri"/>
        <family val="2"/>
        <charset val="204"/>
      </rPr>
      <t>Участок</t>
    </r>
  </si>
  <si>
    <r>
      <rPr>
        <b/>
        <sz val="11"/>
        <rFont val="Calibri"/>
        <family val="2"/>
        <charset val="204"/>
      </rPr>
      <t>Т1 (день)кВт.ч</t>
    </r>
  </si>
  <si>
    <r>
      <rPr>
        <b/>
        <sz val="11"/>
        <rFont val="Calibri"/>
        <family val="2"/>
        <charset val="204"/>
      </rPr>
      <t>Т2 (ночь)кBт.ч</t>
    </r>
  </si>
  <si>
    <r>
      <rPr>
        <b/>
        <sz val="11"/>
        <rFont val="Calibri"/>
        <family val="2"/>
        <charset val="204"/>
      </rPr>
      <t>СуммакВт.ч</t>
    </r>
  </si>
  <si>
    <r>
      <rPr>
        <sz val="11"/>
        <rFont val="Calibri"/>
        <family val="2"/>
        <charset val="204"/>
      </rPr>
      <t>Абу Махади Мохаммед Ибр</t>
    </r>
  </si>
  <si>
    <r>
      <rPr>
        <sz val="11"/>
        <rFont val="Calibri"/>
        <family val="2"/>
        <charset val="204"/>
      </rPr>
      <t>Аксенов Д.В.</t>
    </r>
  </si>
  <si>
    <r>
      <rPr>
        <sz val="11"/>
        <rFont val="Calibri"/>
        <family val="2"/>
        <charset val="204"/>
      </rPr>
      <t>Александров В.А.</t>
    </r>
  </si>
  <si>
    <r>
      <rPr>
        <sz val="11"/>
        <rFont val="Calibri"/>
        <family val="2"/>
        <charset val="204"/>
      </rPr>
      <t>Андреева Л.И.</t>
    </r>
  </si>
  <si>
    <r>
      <rPr>
        <sz val="11"/>
        <rFont val="Calibri"/>
        <family val="2"/>
        <charset val="204"/>
      </rPr>
      <t>Анисимова Е.А.</t>
    </r>
  </si>
  <si>
    <r>
      <rPr>
        <sz val="11"/>
        <rFont val="Calibri"/>
        <family val="2"/>
        <charset val="204"/>
      </rPr>
      <t>Антипова Ж.М.</t>
    </r>
  </si>
  <si>
    <r>
      <rPr>
        <sz val="11"/>
        <rFont val="Calibri"/>
        <family val="2"/>
        <charset val="204"/>
      </rPr>
      <t>Анциферов А.С.</t>
    </r>
  </si>
  <si>
    <r>
      <rPr>
        <sz val="11"/>
        <rFont val="Calibri"/>
        <family val="2"/>
        <charset val="204"/>
      </rPr>
      <t>Артемьев И.С.</t>
    </r>
  </si>
  <si>
    <r>
      <rPr>
        <sz val="11"/>
        <rFont val="Calibri"/>
        <family val="2"/>
        <charset val="204"/>
      </rPr>
      <t>Афян С.А.</t>
    </r>
  </si>
  <si>
    <r>
      <rPr>
        <sz val="11"/>
        <rFont val="Calibri"/>
        <family val="2"/>
        <charset val="204"/>
      </rPr>
      <t>Ахромеев А.В.</t>
    </r>
  </si>
  <si>
    <r>
      <rPr>
        <sz val="11"/>
        <rFont val="Calibri"/>
        <family val="2"/>
        <charset val="204"/>
      </rPr>
      <t>Башилова Л.С.</t>
    </r>
  </si>
  <si>
    <r>
      <rPr>
        <sz val="11"/>
        <rFont val="Calibri"/>
        <family val="2"/>
        <charset val="204"/>
      </rPr>
      <t>Безбородова Л.М.</t>
    </r>
  </si>
  <si>
    <r>
      <rPr>
        <sz val="11"/>
        <rFont val="Calibri"/>
        <family val="2"/>
        <charset val="204"/>
      </rPr>
      <t>Беляков В.М.</t>
    </r>
  </si>
  <si>
    <r>
      <rPr>
        <sz val="11"/>
        <rFont val="Calibri"/>
        <family val="2"/>
        <charset val="204"/>
      </rPr>
      <t>Бенгя В.М.</t>
    </r>
  </si>
  <si>
    <r>
      <rPr>
        <sz val="11"/>
        <rFont val="Calibri"/>
        <family val="2"/>
        <charset val="204"/>
      </rPr>
      <t>Бирюков А.С.</t>
    </r>
  </si>
  <si>
    <r>
      <rPr>
        <sz val="11"/>
        <rFont val="Calibri"/>
        <family val="2"/>
        <charset val="204"/>
      </rPr>
      <t>Блинков А.С.</t>
    </r>
  </si>
  <si>
    <r>
      <rPr>
        <sz val="11"/>
        <rFont val="Calibri"/>
        <family val="2"/>
        <charset val="204"/>
      </rPr>
      <t>Бондарев Д.В.</t>
    </r>
  </si>
  <si>
    <r>
      <rPr>
        <sz val="11"/>
        <rFont val="Calibri"/>
        <family val="2"/>
        <charset val="204"/>
      </rPr>
      <t>Бранцова Т.В.</t>
    </r>
  </si>
  <si>
    <r>
      <rPr>
        <sz val="11"/>
        <rFont val="Calibri"/>
        <family val="2"/>
        <charset val="204"/>
      </rPr>
      <t>Бугрова В.А.</t>
    </r>
  </si>
  <si>
    <r>
      <rPr>
        <sz val="11"/>
        <rFont val="Calibri"/>
        <family val="2"/>
        <charset val="204"/>
      </rPr>
      <t>Будаев А. А.</t>
    </r>
  </si>
  <si>
    <r>
      <rPr>
        <sz val="11"/>
        <rFont val="Calibri"/>
        <family val="2"/>
        <charset val="204"/>
      </rPr>
      <t>Валеев А.Р.</t>
    </r>
  </si>
  <si>
    <r>
      <rPr>
        <sz val="11"/>
        <rFont val="Calibri"/>
        <family val="2"/>
        <charset val="204"/>
      </rPr>
      <t>Васильев Н.В.</t>
    </r>
  </si>
  <si>
    <r>
      <rPr>
        <sz val="11"/>
        <rFont val="Calibri"/>
        <family val="2"/>
        <charset val="204"/>
      </rPr>
      <t>Васильева О.А.</t>
    </r>
  </si>
  <si>
    <r>
      <rPr>
        <sz val="11"/>
        <rFont val="Calibri"/>
        <family val="2"/>
        <charset val="204"/>
      </rPr>
      <t>Васильцева Е.В.</t>
    </r>
  </si>
  <si>
    <r>
      <rPr>
        <sz val="11"/>
        <rFont val="Calibri"/>
        <family val="2"/>
        <charset val="204"/>
      </rPr>
      <t>Вершинина Е.А.</t>
    </r>
  </si>
  <si>
    <r>
      <rPr>
        <sz val="11"/>
        <rFont val="Calibri"/>
        <family val="2"/>
        <charset val="204"/>
      </rPr>
      <t>Виноградов Н.А.</t>
    </r>
  </si>
  <si>
    <r>
      <rPr>
        <sz val="11"/>
        <rFont val="Calibri"/>
        <family val="2"/>
        <charset val="204"/>
      </rPr>
      <t>Волгушев Д.Г.</t>
    </r>
  </si>
  <si>
    <r>
      <rPr>
        <sz val="11"/>
        <rFont val="Calibri"/>
        <family val="2"/>
        <charset val="204"/>
      </rPr>
      <t>Володина И.А.</t>
    </r>
  </si>
  <si>
    <r>
      <rPr>
        <sz val="11"/>
        <rFont val="Calibri"/>
        <family val="2"/>
        <charset val="204"/>
      </rPr>
      <t>Ганин А.Б.</t>
    </r>
  </si>
  <si>
    <r>
      <rPr>
        <sz val="11"/>
        <rFont val="Calibri"/>
        <family val="2"/>
        <charset val="204"/>
      </rPr>
      <t>Горбунов В.А.</t>
    </r>
  </si>
  <si>
    <r>
      <rPr>
        <sz val="11"/>
        <rFont val="Calibri"/>
        <family val="2"/>
        <charset val="204"/>
      </rPr>
      <t>Гусев Н.М.</t>
    </r>
  </si>
  <si>
    <r>
      <rPr>
        <sz val="11"/>
        <rFont val="Calibri"/>
        <family val="2"/>
        <charset val="204"/>
      </rPr>
      <t>Гусева С.Г.</t>
    </r>
  </si>
  <si>
    <r>
      <rPr>
        <sz val="11"/>
        <rFont val="Calibri"/>
        <family val="2"/>
        <charset val="204"/>
      </rPr>
      <t>Давыдова А.С.</t>
    </r>
  </si>
  <si>
    <r>
      <rPr>
        <sz val="11"/>
        <rFont val="Calibri"/>
        <family val="2"/>
        <charset val="204"/>
      </rPr>
      <t>Даточный А.В.</t>
    </r>
  </si>
  <si>
    <r>
      <rPr>
        <sz val="11"/>
        <rFont val="Calibri"/>
        <family val="2"/>
        <charset val="204"/>
      </rPr>
      <t>Двойрина Ю.В.</t>
    </r>
  </si>
  <si>
    <r>
      <rPr>
        <sz val="11"/>
        <rFont val="Calibri"/>
        <family val="2"/>
        <charset val="204"/>
      </rPr>
      <t>Денисов Д.А.</t>
    </r>
  </si>
  <si>
    <r>
      <rPr>
        <sz val="11"/>
        <rFont val="Calibri"/>
        <family val="2"/>
        <charset val="204"/>
      </rPr>
      <t>Денисов С.А.</t>
    </r>
  </si>
  <si>
    <r>
      <rPr>
        <sz val="11"/>
        <rFont val="Calibri"/>
        <family val="2"/>
        <charset val="204"/>
      </rPr>
      <t>Дидушко Д.В.</t>
    </r>
  </si>
  <si>
    <r>
      <rPr>
        <sz val="11"/>
        <rFont val="Calibri"/>
        <family val="2"/>
        <charset val="204"/>
      </rPr>
      <t>Дорошенко В.А.</t>
    </r>
  </si>
  <si>
    <r>
      <rPr>
        <sz val="11"/>
        <rFont val="Calibri"/>
        <family val="2"/>
        <charset val="204"/>
      </rPr>
      <t>Дубов А.С.</t>
    </r>
  </si>
  <si>
    <r>
      <rPr>
        <sz val="11"/>
        <rFont val="Calibri"/>
        <family val="2"/>
        <charset val="204"/>
      </rPr>
      <t>Дьякова М.В.</t>
    </r>
  </si>
  <si>
    <r>
      <rPr>
        <sz val="11"/>
        <rFont val="Calibri"/>
        <family val="2"/>
        <charset val="204"/>
      </rPr>
      <t>Еваев (Евсеев) А.С.</t>
    </r>
  </si>
  <si>
    <r>
      <rPr>
        <sz val="11"/>
        <rFont val="Calibri"/>
        <family val="2"/>
        <charset val="204"/>
      </rPr>
      <t>Евглевская</t>
    </r>
  </si>
  <si>
    <r>
      <rPr>
        <sz val="11"/>
        <rFont val="Calibri"/>
        <family val="2"/>
        <charset val="204"/>
      </rPr>
      <t>Елисеев С.В.</t>
    </r>
  </si>
  <si>
    <r>
      <rPr>
        <sz val="11"/>
        <rFont val="Calibri"/>
        <family val="2"/>
        <charset val="204"/>
      </rPr>
      <t>Епачинцева Л.Ф.</t>
    </r>
  </si>
  <si>
    <r>
      <rPr>
        <sz val="11"/>
        <rFont val="Calibri"/>
        <family val="2"/>
        <charset val="204"/>
      </rPr>
      <t>Еременко В.Р.</t>
    </r>
  </si>
  <si>
    <r>
      <rPr>
        <sz val="11"/>
        <rFont val="Calibri"/>
        <family val="2"/>
        <charset val="204"/>
      </rPr>
      <t>Ермакова Т.В.</t>
    </r>
  </si>
  <si>
    <r>
      <rPr>
        <sz val="11"/>
        <rFont val="Calibri"/>
        <family val="2"/>
        <charset val="204"/>
      </rPr>
      <t>Ермошина</t>
    </r>
  </si>
  <si>
    <r>
      <rPr>
        <sz val="11"/>
        <rFont val="Calibri"/>
        <family val="2"/>
        <charset val="204"/>
      </rPr>
      <t>Жигунов Ю.А.</t>
    </r>
  </si>
  <si>
    <r>
      <rPr>
        <sz val="11"/>
        <rFont val="Calibri"/>
        <family val="2"/>
        <charset val="204"/>
      </rPr>
      <t>Жохова Е.С.</t>
    </r>
  </si>
  <si>
    <r>
      <rPr>
        <sz val="11"/>
        <rFont val="Calibri"/>
        <family val="2"/>
        <charset val="204"/>
      </rPr>
      <t>Заборская С.А.</t>
    </r>
  </si>
  <si>
    <r>
      <rPr>
        <sz val="11"/>
        <rFont val="Calibri"/>
        <family val="2"/>
        <charset val="204"/>
      </rPr>
      <t>Заручинский В.В.</t>
    </r>
  </si>
  <si>
    <r>
      <rPr>
        <sz val="11"/>
        <rFont val="Calibri"/>
        <family val="2"/>
        <charset val="204"/>
      </rPr>
      <t>Захарова Л.З.</t>
    </r>
  </si>
  <si>
    <r>
      <rPr>
        <sz val="11"/>
        <rFont val="Calibri"/>
        <family val="2"/>
        <charset val="204"/>
      </rPr>
      <t>Зиннатов Р.Ш.</t>
    </r>
  </si>
  <si>
    <r>
      <rPr>
        <sz val="11"/>
        <rFont val="Calibri"/>
        <family val="2"/>
        <charset val="204"/>
      </rPr>
      <t>Иванов В.Н.</t>
    </r>
  </si>
  <si>
    <r>
      <rPr>
        <sz val="11"/>
        <rFont val="Calibri"/>
        <family val="2"/>
        <charset val="204"/>
      </rPr>
      <t>Иванова Т.В.</t>
    </r>
  </si>
  <si>
    <r>
      <rPr>
        <sz val="11"/>
        <rFont val="Calibri"/>
        <family val="2"/>
        <charset val="204"/>
      </rPr>
      <t>Казарин С.В.</t>
    </r>
  </si>
  <si>
    <r>
      <rPr>
        <sz val="11"/>
        <rFont val="Calibri"/>
        <family val="2"/>
        <charset val="204"/>
      </rPr>
      <t>Каляникова Н.С.</t>
    </r>
  </si>
  <si>
    <r>
      <rPr>
        <sz val="11"/>
        <rFont val="Calibri"/>
        <family val="2"/>
        <charset val="204"/>
      </rPr>
      <t>Канышкина Ю.Ю.</t>
    </r>
  </si>
  <si>
    <r>
      <rPr>
        <sz val="11"/>
        <rFont val="Calibri"/>
        <family val="2"/>
        <charset val="204"/>
      </rPr>
      <t>Карпекина Л.Р.</t>
    </r>
  </si>
  <si>
    <r>
      <rPr>
        <sz val="11"/>
        <rFont val="Calibri"/>
        <family val="2"/>
        <charset val="204"/>
      </rPr>
      <t>Катушкин Р.Ю.</t>
    </r>
  </si>
  <si>
    <r>
      <rPr>
        <sz val="11"/>
        <rFont val="Calibri"/>
        <family val="2"/>
        <charset val="204"/>
      </rPr>
      <t>Кашичкин А.Б.</t>
    </r>
  </si>
  <si>
    <r>
      <rPr>
        <sz val="11"/>
        <rFont val="Calibri"/>
        <family val="2"/>
        <charset val="204"/>
      </rPr>
      <t>Киеня В.А.</t>
    </r>
  </si>
  <si>
    <r>
      <rPr>
        <sz val="11"/>
        <rFont val="Calibri"/>
        <family val="2"/>
        <charset val="204"/>
      </rPr>
      <t>Кикоть Н.П.</t>
    </r>
  </si>
  <si>
    <r>
      <rPr>
        <sz val="11"/>
        <rFont val="Calibri"/>
        <family val="2"/>
        <charset val="204"/>
      </rPr>
      <t>Кириллов В.А.</t>
    </r>
  </si>
  <si>
    <r>
      <rPr>
        <sz val="11"/>
        <rFont val="Calibri"/>
        <family val="2"/>
        <charset val="204"/>
      </rPr>
      <t>Козловский А.Г.</t>
    </r>
  </si>
  <si>
    <r>
      <rPr>
        <sz val="11"/>
        <rFont val="Calibri"/>
        <family val="2"/>
        <charset val="204"/>
      </rPr>
      <t>Колыгина Н.Н.</t>
    </r>
  </si>
  <si>
    <r>
      <rPr>
        <sz val="11"/>
        <rFont val="Calibri"/>
        <family val="2"/>
        <charset val="204"/>
      </rPr>
      <t>Кондратьева Ю.В.</t>
    </r>
  </si>
  <si>
    <r>
      <rPr>
        <sz val="11"/>
        <rFont val="Calibri"/>
        <family val="2"/>
        <charset val="204"/>
      </rPr>
      <t>Кондрашов С.В.</t>
    </r>
  </si>
  <si>
    <r>
      <rPr>
        <sz val="11"/>
        <rFont val="Calibri"/>
        <family val="2"/>
        <charset val="204"/>
      </rPr>
      <t>Коновальцев О.С.</t>
    </r>
  </si>
  <si>
    <r>
      <rPr>
        <sz val="11"/>
        <rFont val="Calibri"/>
        <family val="2"/>
        <charset val="204"/>
      </rPr>
      <t>Кононенко А.Н.</t>
    </r>
  </si>
  <si>
    <r>
      <rPr>
        <sz val="11"/>
        <rFont val="Calibri"/>
        <family val="2"/>
        <charset val="204"/>
      </rPr>
      <t>Короткевич Н.В.</t>
    </r>
  </si>
  <si>
    <r>
      <rPr>
        <sz val="11"/>
        <rFont val="Calibri"/>
        <family val="2"/>
        <charset val="204"/>
      </rPr>
      <t>Костенков Г.Л.</t>
    </r>
  </si>
  <si>
    <r>
      <rPr>
        <sz val="11"/>
        <rFont val="Calibri"/>
        <family val="2"/>
        <charset val="204"/>
      </rPr>
      <t>Красикова С.А.</t>
    </r>
  </si>
  <si>
    <r>
      <rPr>
        <sz val="11"/>
        <rFont val="Calibri"/>
        <family val="2"/>
        <charset val="204"/>
      </rPr>
      <t>Красникова Р.М.</t>
    </r>
  </si>
  <si>
    <r>
      <rPr>
        <sz val="11"/>
        <rFont val="Calibri"/>
        <family val="2"/>
        <charset val="204"/>
      </rPr>
      <t>Кривой В.А.</t>
    </r>
  </si>
  <si>
    <r>
      <rPr>
        <sz val="11"/>
        <rFont val="Calibri"/>
        <family val="2"/>
        <charset val="204"/>
      </rPr>
      <t>Кудрявцев Е.А.</t>
    </r>
  </si>
  <si>
    <r>
      <rPr>
        <sz val="11"/>
        <rFont val="Calibri"/>
        <family val="2"/>
        <charset val="204"/>
      </rPr>
      <t>Куликов А.В.</t>
    </r>
  </si>
  <si>
    <r>
      <rPr>
        <sz val="11"/>
        <rFont val="Calibri"/>
        <family val="2"/>
        <charset val="204"/>
      </rPr>
      <t>Куликова Н.В.</t>
    </r>
  </si>
  <si>
    <r>
      <rPr>
        <sz val="11"/>
        <rFont val="Calibri"/>
        <family val="2"/>
        <charset val="204"/>
      </rPr>
      <t>Кулши С.А.</t>
    </r>
  </si>
  <si>
    <r>
      <rPr>
        <sz val="11"/>
        <rFont val="Calibri"/>
        <family val="2"/>
        <charset val="204"/>
      </rPr>
      <t>225, 226</t>
    </r>
  </si>
  <si>
    <r>
      <rPr>
        <sz val="11"/>
        <rFont val="Calibri"/>
        <family val="2"/>
        <charset val="204"/>
      </rPr>
      <t>Лавренчук А.В.</t>
    </r>
  </si>
  <si>
    <r>
      <rPr>
        <sz val="11"/>
        <rFont val="Calibri"/>
        <family val="2"/>
        <charset val="204"/>
      </rPr>
      <t>Лайпанов Р.С.</t>
    </r>
  </si>
  <si>
    <r>
      <rPr>
        <sz val="11"/>
        <rFont val="Calibri"/>
        <family val="2"/>
        <charset val="204"/>
      </rPr>
      <t>Ларионова Н.В.</t>
    </r>
  </si>
  <si>
    <r>
      <rPr>
        <sz val="11"/>
        <rFont val="Calibri"/>
        <family val="2"/>
        <charset val="204"/>
      </rPr>
      <t>Лебедева Е.А.</t>
    </r>
  </si>
  <si>
    <r>
      <rPr>
        <sz val="11"/>
        <rFont val="Calibri"/>
        <family val="2"/>
        <charset val="204"/>
      </rPr>
      <t>Левина Е.А.</t>
    </r>
  </si>
  <si>
    <r>
      <rPr>
        <sz val="11"/>
        <rFont val="Calibri"/>
        <family val="2"/>
        <charset val="204"/>
      </rPr>
      <t>Леськов О.П.</t>
    </r>
  </si>
  <si>
    <r>
      <rPr>
        <sz val="11"/>
        <rFont val="Calibri"/>
        <family val="2"/>
        <charset val="204"/>
      </rPr>
      <t>Ли Н.С.</t>
    </r>
  </si>
  <si>
    <r>
      <rPr>
        <sz val="11"/>
        <rFont val="Calibri"/>
        <family val="2"/>
        <charset val="204"/>
      </rPr>
      <t>Лопухинов С.В.</t>
    </r>
  </si>
  <si>
    <r>
      <rPr>
        <sz val="11"/>
        <rFont val="Calibri"/>
        <family val="2"/>
        <charset val="204"/>
      </rPr>
      <t>Лунева О.П.</t>
    </r>
  </si>
  <si>
    <r>
      <rPr>
        <sz val="11"/>
        <rFont val="Calibri"/>
        <family val="2"/>
        <charset val="204"/>
      </rPr>
      <t>Маргиева М.Е.</t>
    </r>
  </si>
  <si>
    <r>
      <rPr>
        <sz val="11"/>
        <rFont val="Calibri"/>
        <family val="2"/>
        <charset val="204"/>
      </rPr>
      <t>Маркина Л.Н.</t>
    </r>
  </si>
  <si>
    <r>
      <rPr>
        <sz val="11"/>
        <rFont val="Calibri"/>
        <family val="2"/>
        <charset val="204"/>
      </rPr>
      <t>Маркова Т.И.</t>
    </r>
  </si>
  <si>
    <r>
      <rPr>
        <sz val="11"/>
        <rFont val="Calibri"/>
        <family val="2"/>
        <charset val="204"/>
      </rPr>
      <t>Марковнина С.В.</t>
    </r>
  </si>
  <si>
    <r>
      <rPr>
        <sz val="11"/>
        <rFont val="Calibri"/>
        <family val="2"/>
        <charset val="204"/>
      </rPr>
      <t>Маслов А.А.</t>
    </r>
  </si>
  <si>
    <r>
      <rPr>
        <sz val="11"/>
        <rFont val="Calibri"/>
        <family val="2"/>
        <charset val="204"/>
      </rPr>
      <t>Маслов А.Г.</t>
    </r>
  </si>
  <si>
    <r>
      <rPr>
        <sz val="11"/>
        <rFont val="Calibri"/>
        <family val="2"/>
        <charset val="204"/>
      </rPr>
      <t>Месхидзе О.В.</t>
    </r>
  </si>
  <si>
    <r>
      <rPr>
        <sz val="11"/>
        <rFont val="Calibri"/>
        <family val="2"/>
        <charset val="204"/>
      </rPr>
      <t>Милашенко Н.И.</t>
    </r>
  </si>
  <si>
    <r>
      <rPr>
        <sz val="11"/>
        <rFont val="Calibri"/>
        <family val="2"/>
        <charset val="204"/>
      </rPr>
      <t>Моисеев А.В.</t>
    </r>
  </si>
  <si>
    <r>
      <rPr>
        <sz val="11"/>
        <rFont val="Calibri"/>
        <family val="2"/>
        <charset val="204"/>
      </rPr>
      <t>Молчанова И.В.</t>
    </r>
  </si>
  <si>
    <r>
      <rPr>
        <sz val="11"/>
        <rFont val="Calibri"/>
        <family val="2"/>
        <charset val="204"/>
      </rPr>
      <t>Мудрак В.Г.</t>
    </r>
  </si>
  <si>
    <r>
      <rPr>
        <sz val="11"/>
        <rFont val="Calibri"/>
        <family val="2"/>
        <charset val="204"/>
      </rPr>
      <t>Мурадов И.Б.</t>
    </r>
  </si>
  <si>
    <r>
      <rPr>
        <sz val="11"/>
        <rFont val="Calibri"/>
        <family val="2"/>
        <charset val="204"/>
      </rPr>
      <t>Науменко Д.А.</t>
    </r>
  </si>
  <si>
    <r>
      <rPr>
        <sz val="11"/>
        <rFont val="Calibri"/>
        <family val="2"/>
        <charset val="204"/>
      </rPr>
      <t>Нелюбов С.В.</t>
    </r>
  </si>
  <si>
    <r>
      <rPr>
        <sz val="11"/>
        <rFont val="Calibri"/>
        <family val="2"/>
        <charset val="204"/>
      </rPr>
      <t>Нефедов М.В.</t>
    </r>
  </si>
  <si>
    <r>
      <rPr>
        <sz val="11"/>
        <rFont val="Calibri"/>
        <family val="2"/>
        <charset val="204"/>
      </rPr>
      <t>Никифоров А.Л.</t>
    </r>
  </si>
  <si>
    <r>
      <rPr>
        <sz val="11"/>
        <rFont val="Calibri"/>
        <family val="2"/>
        <charset val="204"/>
      </rPr>
      <t>Новиков А.В.</t>
    </r>
  </si>
  <si>
    <r>
      <rPr>
        <sz val="11"/>
        <rFont val="Calibri"/>
        <family val="2"/>
        <charset val="204"/>
      </rPr>
      <t>Новиков В.В.</t>
    </r>
  </si>
  <si>
    <r>
      <rPr>
        <sz val="11"/>
        <rFont val="Calibri"/>
        <family val="2"/>
        <charset val="204"/>
      </rPr>
      <t>Новикова С.В.</t>
    </r>
  </si>
  <si>
    <r>
      <rPr>
        <sz val="11"/>
        <rFont val="Calibri"/>
        <family val="2"/>
        <charset val="204"/>
      </rPr>
      <t>Нормуротов А.</t>
    </r>
  </si>
  <si>
    <r>
      <rPr>
        <sz val="11"/>
        <rFont val="Calibri"/>
        <family val="2"/>
        <charset val="204"/>
      </rPr>
      <t>Носикова А.В.</t>
    </r>
  </si>
  <si>
    <r>
      <rPr>
        <sz val="11"/>
        <rFont val="Calibri"/>
        <family val="2"/>
        <charset val="204"/>
      </rPr>
      <t>Носикова М.Л.</t>
    </r>
  </si>
  <si>
    <r>
      <rPr>
        <sz val="11"/>
        <rFont val="Calibri"/>
        <family val="2"/>
        <charset val="204"/>
      </rPr>
      <t>Осадчев К.В.</t>
    </r>
  </si>
  <si>
    <r>
      <rPr>
        <sz val="11"/>
        <rFont val="Calibri"/>
        <family val="2"/>
        <charset val="204"/>
      </rPr>
      <t>Пархачева Э.В.</t>
    </r>
  </si>
  <si>
    <r>
      <rPr>
        <sz val="11"/>
        <rFont val="Calibri"/>
        <family val="2"/>
        <charset val="204"/>
      </rPr>
      <t>Пастернак Т.Н.</t>
    </r>
  </si>
  <si>
    <r>
      <rPr>
        <sz val="11"/>
        <rFont val="Calibri"/>
        <family val="2"/>
        <charset val="204"/>
      </rPr>
      <t>Пахарева О.А.</t>
    </r>
  </si>
  <si>
    <r>
      <rPr>
        <sz val="11"/>
        <rFont val="Calibri"/>
        <family val="2"/>
        <charset val="204"/>
      </rPr>
      <t>Петров Б.В.</t>
    </r>
  </si>
  <si>
    <r>
      <rPr>
        <sz val="11"/>
        <rFont val="Calibri"/>
        <family val="2"/>
        <charset val="204"/>
      </rPr>
      <t>Петров В.А.</t>
    </r>
  </si>
  <si>
    <r>
      <rPr>
        <sz val="11"/>
        <rFont val="Calibri"/>
        <family val="2"/>
        <charset val="204"/>
      </rPr>
      <t>Петункин И.М.</t>
    </r>
  </si>
  <si>
    <r>
      <rPr>
        <sz val="11"/>
        <rFont val="Calibri"/>
        <family val="2"/>
        <charset val="204"/>
      </rPr>
      <t>Пикалева А.Г.</t>
    </r>
  </si>
  <si>
    <r>
      <rPr>
        <sz val="11"/>
        <rFont val="Calibri"/>
        <family val="2"/>
        <charset val="204"/>
      </rPr>
      <t>Пономарева О.С.</t>
    </r>
  </si>
  <si>
    <r>
      <rPr>
        <sz val="11"/>
        <rFont val="Calibri"/>
        <family val="2"/>
        <charset val="204"/>
      </rPr>
      <t>Пузанова Е.</t>
    </r>
  </si>
  <si>
    <r>
      <rPr>
        <sz val="11"/>
        <rFont val="Calibri"/>
        <family val="2"/>
        <charset val="204"/>
      </rPr>
      <t>Решетов В.Г.</t>
    </r>
  </si>
  <si>
    <r>
      <rPr>
        <sz val="11"/>
        <rFont val="Calibri"/>
        <family val="2"/>
        <charset val="204"/>
      </rPr>
      <t>101, 102</t>
    </r>
  </si>
  <si>
    <r>
      <rPr>
        <sz val="11"/>
        <rFont val="Calibri"/>
        <family val="2"/>
        <charset val="204"/>
      </rPr>
      <t>209, 210, 246</t>
    </r>
  </si>
  <si>
    <r>
      <rPr>
        <sz val="11"/>
        <rFont val="Calibri"/>
        <family val="2"/>
        <charset val="204"/>
      </rPr>
      <t>Родичева Н.Н.</t>
    </r>
  </si>
  <si>
    <r>
      <rPr>
        <sz val="11"/>
        <rFont val="Calibri"/>
        <family val="2"/>
        <charset val="204"/>
      </rPr>
      <t>Розова Т.В.</t>
    </r>
  </si>
  <si>
    <r>
      <rPr>
        <sz val="11"/>
        <rFont val="Calibri"/>
        <family val="2"/>
        <charset val="204"/>
      </rPr>
      <t>Рощина И.М.</t>
    </r>
  </si>
  <si>
    <r>
      <rPr>
        <sz val="11"/>
        <rFont val="Calibri"/>
        <family val="2"/>
        <charset val="204"/>
      </rPr>
      <t>Рудая Н.В.</t>
    </r>
  </si>
  <si>
    <r>
      <rPr>
        <sz val="11"/>
        <rFont val="Calibri"/>
        <family val="2"/>
        <charset val="204"/>
      </rPr>
      <t>Рыбалкин А.С.</t>
    </r>
  </si>
  <si>
    <r>
      <rPr>
        <sz val="11"/>
        <rFont val="Calibri"/>
        <family val="2"/>
        <charset val="204"/>
      </rPr>
      <t>Рыжов А.Н.</t>
    </r>
  </si>
  <si>
    <r>
      <rPr>
        <sz val="11"/>
        <rFont val="Calibri"/>
        <family val="2"/>
        <charset val="204"/>
      </rPr>
      <t>Савина И.И.</t>
    </r>
  </si>
  <si>
    <r>
      <rPr>
        <sz val="11"/>
        <rFont val="Calibri"/>
        <family val="2"/>
        <charset val="204"/>
      </rPr>
      <t>Саргсян О.Н.</t>
    </r>
  </si>
  <si>
    <r>
      <rPr>
        <sz val="11"/>
        <rFont val="Calibri"/>
        <family val="2"/>
        <charset val="204"/>
      </rPr>
      <t>Сафронов А.А.</t>
    </r>
  </si>
  <si>
    <r>
      <rPr>
        <sz val="11"/>
        <rFont val="Calibri"/>
        <family val="2"/>
        <charset val="204"/>
      </rPr>
      <t>Семенова Р.П.</t>
    </r>
  </si>
  <si>
    <r>
      <rPr>
        <sz val="11"/>
        <rFont val="Calibri"/>
        <family val="2"/>
        <charset val="204"/>
      </rPr>
      <t>Семин А.И.</t>
    </r>
  </si>
  <si>
    <r>
      <rPr>
        <sz val="11"/>
        <rFont val="Calibri"/>
        <family val="2"/>
        <charset val="204"/>
      </rPr>
      <t>Серкин С.Л.</t>
    </r>
  </si>
  <si>
    <r>
      <rPr>
        <sz val="11"/>
        <rFont val="Calibri"/>
        <family val="2"/>
        <charset val="204"/>
      </rPr>
      <t>Сиротин Д.Б.</t>
    </r>
  </si>
  <si>
    <r>
      <rPr>
        <sz val="11"/>
        <rFont val="Calibri"/>
        <family val="2"/>
        <charset val="204"/>
      </rPr>
      <t>Сломов К.В.</t>
    </r>
  </si>
  <si>
    <r>
      <rPr>
        <sz val="11"/>
        <rFont val="Calibri"/>
        <family val="2"/>
        <charset val="204"/>
      </rPr>
      <t>Смирнов М.А.</t>
    </r>
  </si>
  <si>
    <r>
      <rPr>
        <sz val="11"/>
        <rFont val="Calibri"/>
        <family val="2"/>
        <charset val="204"/>
      </rPr>
      <t>Соболев О.Ю.</t>
    </r>
  </si>
  <si>
    <r>
      <rPr>
        <sz val="11"/>
        <rFont val="Calibri"/>
        <family val="2"/>
        <charset val="204"/>
      </rPr>
      <t>Соколова И.А.</t>
    </r>
  </si>
  <si>
    <r>
      <rPr>
        <sz val="11"/>
        <rFont val="Calibri"/>
        <family val="2"/>
        <charset val="204"/>
      </rPr>
      <t>Спиридонова Т.В.</t>
    </r>
  </si>
  <si>
    <r>
      <rPr>
        <sz val="11"/>
        <rFont val="Calibri"/>
        <family val="2"/>
        <charset val="204"/>
      </rPr>
      <t>Степанов В.В.</t>
    </r>
  </si>
  <si>
    <r>
      <rPr>
        <sz val="11"/>
        <rFont val="Calibri"/>
        <family val="2"/>
        <charset val="204"/>
      </rPr>
      <t>Стрелков А.В.</t>
    </r>
  </si>
  <si>
    <r>
      <rPr>
        <sz val="11"/>
        <rFont val="Calibri"/>
        <family val="2"/>
        <charset val="204"/>
      </rPr>
      <t>Стрелков М.Н.</t>
    </r>
  </si>
  <si>
    <r>
      <rPr>
        <sz val="11"/>
        <rFont val="Calibri"/>
        <family val="2"/>
        <charset val="204"/>
      </rPr>
      <t>Сысоев С.Е.</t>
    </r>
  </si>
  <si>
    <r>
      <rPr>
        <sz val="11"/>
        <rFont val="Calibri"/>
        <family val="2"/>
        <charset val="204"/>
      </rPr>
      <t>Тарасенко А.С.</t>
    </r>
  </si>
  <si>
    <r>
      <rPr>
        <sz val="11"/>
        <rFont val="Calibri"/>
        <family val="2"/>
        <charset val="204"/>
      </rPr>
      <t>Темникова Е.С.</t>
    </r>
  </si>
  <si>
    <r>
      <rPr>
        <sz val="11"/>
        <rFont val="Calibri"/>
        <family val="2"/>
        <charset val="204"/>
      </rPr>
      <t>Толкова Е.А.</t>
    </r>
  </si>
  <si>
    <r>
      <rPr>
        <sz val="11"/>
        <rFont val="Calibri"/>
        <family val="2"/>
        <charset val="204"/>
      </rPr>
      <t>Трыкин Е.В.</t>
    </r>
  </si>
  <si>
    <r>
      <rPr>
        <sz val="11"/>
        <rFont val="Calibri"/>
        <family val="2"/>
        <charset val="204"/>
      </rPr>
      <t>Устинов Ф.В.</t>
    </r>
  </si>
  <si>
    <r>
      <rPr>
        <sz val="11"/>
        <rFont val="Calibri"/>
        <family val="2"/>
        <charset val="204"/>
      </rPr>
      <t>Федорова Н.В.</t>
    </r>
  </si>
  <si>
    <r>
      <rPr>
        <sz val="11"/>
        <rFont val="Calibri"/>
        <family val="2"/>
        <charset val="204"/>
      </rPr>
      <t>Федорова Ю.В.</t>
    </r>
  </si>
  <si>
    <r>
      <rPr>
        <sz val="11"/>
        <rFont val="Calibri"/>
        <family val="2"/>
        <charset val="204"/>
      </rPr>
      <t>Фисенко В.П.</t>
    </r>
  </si>
  <si>
    <r>
      <rPr>
        <sz val="11"/>
        <rFont val="Calibri"/>
        <family val="2"/>
        <charset val="204"/>
      </rPr>
      <t>Фомин А.А.</t>
    </r>
  </si>
  <si>
    <r>
      <rPr>
        <sz val="11"/>
        <rFont val="Calibri"/>
        <family val="2"/>
        <charset val="204"/>
      </rPr>
      <t>Фомичов А.П.</t>
    </r>
  </si>
  <si>
    <r>
      <rPr>
        <sz val="11"/>
        <rFont val="Calibri"/>
        <family val="2"/>
        <charset val="204"/>
      </rPr>
      <t>Хаустова Л.Е.</t>
    </r>
  </si>
  <si>
    <r>
      <rPr>
        <sz val="11"/>
        <rFont val="Calibri"/>
        <family val="2"/>
        <charset val="204"/>
      </rPr>
      <t>Хачатрян А.С.</t>
    </r>
  </si>
  <si>
    <r>
      <rPr>
        <sz val="11"/>
        <rFont val="Calibri"/>
        <family val="2"/>
        <charset val="204"/>
      </rPr>
      <t>Чернявская О.Ю.</t>
    </r>
  </si>
  <si>
    <r>
      <rPr>
        <sz val="11"/>
        <rFont val="Calibri"/>
        <family val="2"/>
        <charset val="204"/>
      </rPr>
      <t>Чигрин Г.М.</t>
    </r>
  </si>
  <si>
    <r>
      <rPr>
        <sz val="11"/>
        <rFont val="Calibri"/>
        <family val="2"/>
        <charset val="204"/>
      </rPr>
      <t>Шабунина С.Н.</t>
    </r>
  </si>
  <si>
    <r>
      <rPr>
        <sz val="11"/>
        <rFont val="Calibri"/>
        <family val="2"/>
        <charset val="204"/>
      </rPr>
      <t>Шалинов А.В.</t>
    </r>
  </si>
  <si>
    <r>
      <rPr>
        <sz val="11"/>
        <rFont val="Calibri"/>
        <family val="2"/>
        <charset val="204"/>
      </rPr>
      <t>Швецов С.А.</t>
    </r>
  </si>
  <si>
    <r>
      <rPr>
        <sz val="11"/>
        <rFont val="Calibri"/>
        <family val="2"/>
        <charset val="204"/>
      </rPr>
      <t>Шешукина М.С.</t>
    </r>
  </si>
  <si>
    <r>
      <rPr>
        <sz val="11"/>
        <rFont val="Calibri"/>
        <family val="2"/>
        <charset val="204"/>
      </rPr>
      <t>Шорахмадов М.А.</t>
    </r>
  </si>
  <si>
    <r>
      <rPr>
        <sz val="11"/>
        <rFont val="Calibri"/>
        <family val="2"/>
        <charset val="204"/>
      </rPr>
      <t>Шурдук Л.А.</t>
    </r>
  </si>
  <si>
    <r>
      <rPr>
        <sz val="11"/>
        <rFont val="Calibri"/>
        <family val="2"/>
        <charset val="204"/>
      </rPr>
      <t>Щербакова Т.Д.</t>
    </r>
  </si>
  <si>
    <r>
      <rPr>
        <sz val="11"/>
        <rFont val="Calibri"/>
        <family val="2"/>
        <charset val="204"/>
      </rPr>
      <t>Элефтерова Е.В.</t>
    </r>
  </si>
  <si>
    <r>
      <rPr>
        <sz val="11"/>
        <rFont val="Calibri"/>
        <family val="2"/>
        <charset val="204"/>
      </rPr>
      <t>Якиманский А.А.</t>
    </r>
  </si>
  <si>
    <r>
      <rPr>
        <sz val="11"/>
        <rFont val="Calibri"/>
        <family val="2"/>
        <charset val="204"/>
      </rPr>
      <t>Янковская Е.А.</t>
    </r>
  </si>
  <si>
    <r>
      <rPr>
        <sz val="11"/>
        <rFont val="Calibri"/>
        <family val="2"/>
        <charset val="204"/>
      </rPr>
      <t>Яструб В.В.</t>
    </r>
  </si>
  <si>
    <r>
      <rPr>
        <b/>
        <sz val="11"/>
        <rFont val="Calibri"/>
        <family val="2"/>
        <charset val="204"/>
      </rPr>
      <t xml:space="preserve">Т1
</t>
    </r>
    <r>
      <rPr>
        <b/>
        <sz val="11"/>
        <rFont val="Calibri"/>
        <family val="2"/>
        <charset val="204"/>
      </rPr>
      <t>(день)кВт.ч</t>
    </r>
  </si>
  <si>
    <r>
      <rPr>
        <b/>
        <sz val="11"/>
        <rFont val="Calibri"/>
        <family val="2"/>
        <charset val="204"/>
      </rPr>
      <t>Сумма кВт.ч</t>
    </r>
  </si>
  <si>
    <r>
      <rPr>
        <sz val="11"/>
        <rFont val="Calibri"/>
        <family val="2"/>
        <charset val="204"/>
      </rPr>
      <t>Абу Махади Мохаммед Ибрагим</t>
    </r>
  </si>
  <si>
    <r>
      <rPr>
        <sz val="11"/>
        <rFont val="Calibri"/>
        <family val="2"/>
        <charset val="204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</si>
  <si>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</si>
  <si>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</si>
  <si>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</si>
  <si>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</si>
  <si>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</si>
  <si>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</si>
  <si>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</si>
  <si>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</si>
  <si>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</si>
  <si>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</si>
  <si>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</si>
  <si>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</si>
  <si>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</si>
  <si>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</si>
  <si>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</si>
  <si>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</si>
  <si>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</si>
  <si>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</si>
  <si>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</si>
  <si>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</si>
  <si>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</si>
  <si>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</si>
  <si>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</si>
  <si>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</si>
  <si>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</si>
  <si>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</si>
  <si>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</si>
  <si>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</si>
  <si>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</si>
  <si>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</si>
  <si>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</si>
  <si>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</si>
  <si>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</si>
  <si>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</si>
  <si>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</si>
  <si>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</si>
  <si>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</si>
  <si>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</si>
  <si>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</si>
  <si>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</si>
  <si>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</si>
  <si>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</si>
  <si>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</si>
  <si>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</si>
  <si>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</si>
  <si>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</si>
  <si>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</si>
  <si>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</si>
  <si>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</si>
  <si>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</si>
  <si>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</si>
  <si>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</si>
  <si>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</si>
  <si>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</si>
  <si>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</si>
  <si>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</si>
  <si>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</si>
  <si>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</si>
  <si>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</si>
  <si>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</si>
  <si>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</si>
  <si>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</si>
  <si>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</si>
  <si>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</si>
  <si>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</si>
  <si>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</si>
  <si>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</si>
  <si>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</si>
  <si>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</si>
  <si>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</si>
  <si>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</si>
  <si>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</si>
  <si>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</si>
  <si>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</si>
  <si>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</si>
  <si>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</si>
  <si>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</si>
  <si>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</si>
  <si>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</si>
  <si>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</si>
  <si>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</si>
  <si>
    <t>Оплачено  в июне 2018  за электричество</t>
  </si>
  <si>
    <t>Задолженность на 01.07.2018 (-переплата/+задолженность)</t>
  </si>
  <si>
    <t>Оплачено  в июле 2018  за электричество</t>
  </si>
  <si>
    <t>Задолженность на 01.08.2018 (-переплата/+задолженность)</t>
  </si>
  <si>
    <t>Задолженность на 01.09.2018 (-переплата/+задолженность)</t>
  </si>
  <si>
    <t>Оплачено  в августе 2018  за электричество</t>
  </si>
  <si>
    <t>Оплачено  в сентябре 2018  за электричество</t>
  </si>
  <si>
    <t>Задолженность на 01.10.2018 (-переплата/+задолженность)</t>
  </si>
  <si>
    <t>Оплачено  в октябре 2018  за электричество</t>
  </si>
  <si>
    <t>Оплачено  в ноябре 2018  за электричество</t>
  </si>
  <si>
    <t>Задолженность на 01.12.2018 (-переплата/+задолженность)</t>
  </si>
  <si>
    <t>Оплачено  в декабре 2018  за электричество</t>
  </si>
  <si>
    <t>Задолженность на 01.01.2019 (-переплата/+задолженность)</t>
  </si>
  <si>
    <t>Задолженность на 01.02.2019 (-переплата/+задолженность)</t>
  </si>
  <si>
    <t>Оплачено  в январе 2019  за электричество</t>
  </si>
  <si>
    <t>Оплачено  в февраль 2019  за электричество</t>
  </si>
  <si>
    <t>Задолженность на 01.03.2019 (-переплата/+задолженность)</t>
  </si>
  <si>
    <t>Отчет по электричеству на 01.03.2019 г.</t>
  </si>
  <si>
    <t>Оплачено  март 2019  за электричество</t>
  </si>
  <si>
    <t>Задолженность на 01.04.2019 (-переплата/+задолженность)</t>
  </si>
  <si>
    <t>Двойнина Ю.В.</t>
  </si>
  <si>
    <t>Задолженность на 01.05.2019 (-переплата/+задолженность)</t>
  </si>
  <si>
    <t>Оплачено  апрель 2019  за электричество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</si>
</sst>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_ ;[Red]\-#,##0.00\ "/>
    <numFmt numFmtId="166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auto="1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auto="1"/>
      </left>
      <right style="medium">
        <color rgb="FF808080"/>
      </right>
      <top/>
      <bottom style="medium">
        <color auto="1"/>
      </bottom>
      <diagonal/>
    </border>
    <border>
      <left/>
      <right style="medium">
        <color rgb="FF808080"/>
      </right>
      <top/>
      <bottom style="medium">
        <color auto="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0" fillId="0" borderId="23" xfId="0" applyNumberFormat="1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left" vertical="top" wrapText="1"/>
    </xf>
    <xf numFmtId="1" fontId="20" fillId="0" borderId="24" xfId="0" applyNumberFormat="1" applyFont="1" applyFill="1" applyBorder="1" applyAlignment="1">
      <alignment horizontal="right" vertical="top" wrapText="1"/>
    </xf>
    <xf numFmtId="166" fontId="20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0" fontId="21" fillId="0" borderId="26" xfId="0" applyFont="1" applyFill="1" applyBorder="1" applyAlignment="1">
      <alignment horizontal="left" vertical="top" wrapText="1"/>
    </xf>
    <xf numFmtId="1" fontId="20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0" fillId="0" borderId="24" xfId="0" applyNumberFormat="1" applyFont="1" applyFill="1" applyBorder="1" applyAlignment="1">
      <alignment horizontal="right" vertical="top" wrapText="1"/>
    </xf>
    <xf numFmtId="164" fontId="20" fillId="0" borderId="26" xfId="0" applyNumberFormat="1" applyFont="1" applyFill="1" applyBorder="1" applyAlignment="1">
      <alignment horizontal="right" vertical="top" wrapText="1"/>
    </xf>
    <xf numFmtId="0" fontId="22" fillId="0" borderId="27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left" vertical="top" wrapText="1" indent="1"/>
    </xf>
    <xf numFmtId="0" fontId="23" fillId="0" borderId="24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right" vertical="top" wrapText="1"/>
    </xf>
    <xf numFmtId="0" fontId="23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2" fillId="0" borderId="28" xfId="0" applyNumberFormat="1" applyFont="1" applyFill="1" applyBorder="1" applyAlignment="1">
      <alignment horizontal="left" vertical="top" wrapText="1"/>
    </xf>
    <xf numFmtId="164" fontId="22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4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/>
    <xf numFmtId="164" fontId="25" fillId="0" borderId="1" xfId="0" applyNumberFormat="1" applyFont="1" applyFill="1" applyBorder="1"/>
    <xf numFmtId="0" fontId="26" fillId="0" borderId="1" xfId="0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5" xfId="0" applyFont="1" applyFill="1" applyBorder="1" applyAlignment="1">
      <alignment vertical="top" wrapText="1"/>
    </xf>
    <xf numFmtId="165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29" fillId="4" borderId="1" xfId="0" applyFont="1" applyFill="1" applyBorder="1"/>
    <xf numFmtId="164" fontId="29" fillId="4" borderId="1" xfId="0" applyNumberFormat="1" applyFont="1" applyFill="1" applyBorder="1"/>
    <xf numFmtId="165" fontId="30" fillId="4" borderId="1" xfId="0" applyNumberFormat="1" applyFont="1" applyFill="1" applyBorder="1"/>
    <xf numFmtId="165" fontId="29" fillId="4" borderId="1" xfId="0" applyNumberFormat="1" applyFont="1" applyFill="1" applyBorder="1"/>
    <xf numFmtId="164" fontId="2" fillId="4" borderId="1" xfId="0" applyNumberFormat="1" applyFont="1" applyFill="1" applyBorder="1"/>
    <xf numFmtId="0" fontId="25" fillId="4" borderId="1" xfId="0" applyFont="1" applyFill="1" applyBorder="1" applyAlignment="1">
      <alignment vertical="top" wrapText="1"/>
    </xf>
    <xf numFmtId="4" fontId="25" fillId="4" borderId="1" xfId="0" applyNumberFormat="1" applyFont="1" applyFill="1" applyBorder="1" applyAlignment="1">
      <alignment horizontal="right" vertical="top" wrapText="1"/>
    </xf>
    <xf numFmtId="164" fontId="25" fillId="4" borderId="1" xfId="0" applyNumberFormat="1" applyFont="1" applyFill="1" applyBorder="1" applyAlignment="1">
      <alignment vertical="top" wrapText="1"/>
    </xf>
    <xf numFmtId="165" fontId="25" fillId="4" borderId="1" xfId="0" applyNumberFormat="1" applyFont="1" applyFill="1" applyBorder="1"/>
    <xf numFmtId="164" fontId="25" fillId="4" borderId="1" xfId="0" applyNumberFormat="1" applyFont="1" applyFill="1" applyBorder="1"/>
    <xf numFmtId="4" fontId="25" fillId="4" borderId="1" xfId="0" applyNumberFormat="1" applyFont="1" applyFill="1" applyBorder="1"/>
    <xf numFmtId="0" fontId="25" fillId="4" borderId="1" xfId="0" applyFont="1" applyFill="1" applyBorder="1"/>
    <xf numFmtId="0" fontId="25" fillId="4" borderId="0" xfId="0" applyFont="1" applyFill="1"/>
    <xf numFmtId="165" fontId="32" fillId="4" borderId="1" xfId="0" applyNumberFormat="1" applyFont="1" applyFill="1" applyBorder="1"/>
    <xf numFmtId="164" fontId="33" fillId="4" borderId="1" xfId="0" applyNumberFormat="1" applyFont="1" applyFill="1" applyBorder="1"/>
    <xf numFmtId="164" fontId="32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4" fillId="4" borderId="1" xfId="0" applyNumberFormat="1" applyFont="1" applyFill="1" applyBorder="1"/>
    <xf numFmtId="0" fontId="35" fillId="4" borderId="1" xfId="0" applyFont="1" applyFill="1" applyBorder="1"/>
    <xf numFmtId="0" fontId="25" fillId="4" borderId="1" xfId="0" applyFont="1" applyFill="1" applyBorder="1" applyAlignment="1">
      <alignment horizontal="right" vertical="top" wrapText="1"/>
    </xf>
    <xf numFmtId="165" fontId="33" fillId="4" borderId="1" xfId="0" applyNumberFormat="1" applyFont="1" applyFill="1" applyBorder="1"/>
    <xf numFmtId="164" fontId="0" fillId="4" borderId="1" xfId="0" applyNumberFormat="1" applyFont="1" applyFill="1" applyBorder="1"/>
    <xf numFmtId="164" fontId="36" fillId="4" borderId="1" xfId="0" applyNumberFormat="1" applyFont="1" applyFill="1" applyBorder="1"/>
    <xf numFmtId="165" fontId="39" fillId="4" borderId="1" xfId="0" applyNumberFormat="1" applyFont="1" applyFill="1" applyBorder="1"/>
    <xf numFmtId="164" fontId="35" fillId="4" borderId="1" xfId="0" applyNumberFormat="1" applyFont="1" applyFill="1" applyBorder="1"/>
    <xf numFmtId="165" fontId="40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0" fillId="4" borderId="1" xfId="0" applyNumberFormat="1" applyFont="1" applyFill="1" applyBorder="1"/>
    <xf numFmtId="165" fontId="2" fillId="4" borderId="1" xfId="0" applyNumberFormat="1" applyFont="1" applyFill="1" applyBorder="1"/>
    <xf numFmtId="165" fontId="42" fillId="4" borderId="1" xfId="0" applyNumberFormat="1" applyFont="1" applyFill="1" applyBorder="1"/>
    <xf numFmtId="164" fontId="42" fillId="4" borderId="1" xfId="0" applyNumberFormat="1" applyFont="1" applyFill="1" applyBorder="1"/>
    <xf numFmtId="0" fontId="2" fillId="4" borderId="1" xfId="0" applyFont="1" applyFill="1" applyBorder="1"/>
    <xf numFmtId="0" fontId="42" fillId="4" borderId="1" xfId="0" applyFont="1" applyFill="1" applyBorder="1"/>
    <xf numFmtId="0" fontId="33" fillId="4" borderId="1" xfId="0" applyFont="1" applyFill="1" applyBorder="1"/>
    <xf numFmtId="0" fontId="32" fillId="4" borderId="1" xfId="0" applyFont="1" applyFill="1" applyBorder="1"/>
    <xf numFmtId="0" fontId="28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4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0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39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5" fillId="4" borderId="1" xfId="0" applyNumberFormat="1" applyFont="1" applyFill="1" applyBorder="1" applyAlignment="1">
      <alignment vertical="top" wrapText="1"/>
    </xf>
    <xf numFmtId="0" fontId="25" fillId="4" borderId="11" xfId="0" applyFont="1" applyFill="1" applyBorder="1" applyAlignment="1">
      <alignment horizontal="right" vertical="top" wrapText="1"/>
    </xf>
    <xf numFmtId="0" fontId="25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0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3" fillId="4" borderId="1" xfId="0" applyNumberFormat="1" applyFont="1" applyFill="1" applyBorder="1"/>
    <xf numFmtId="165" fontId="28" fillId="4" borderId="1" xfId="0" applyNumberFormat="1" applyFont="1" applyFill="1" applyBorder="1"/>
    <xf numFmtId="165" fontId="35" fillId="4" borderId="1" xfId="0" applyNumberFormat="1" applyFont="1" applyFill="1" applyBorder="1"/>
    <xf numFmtId="165" fontId="26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1" fillId="4" borderId="1" xfId="0" applyNumberFormat="1" applyFont="1" applyFill="1" applyBorder="1"/>
    <xf numFmtId="0" fontId="2" fillId="0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7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3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0" fillId="4" borderId="0" xfId="0" applyFont="1" applyFill="1"/>
    <xf numFmtId="164" fontId="34" fillId="4" borderId="1" xfId="0" applyNumberFormat="1" applyFont="1" applyFill="1" applyBorder="1"/>
    <xf numFmtId="0" fontId="27" fillId="0" borderId="0" xfId="0" applyFont="1" applyFill="1"/>
    <xf numFmtId="0" fontId="25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5" fillId="0" borderId="1" xfId="0" applyFont="1" applyFill="1" applyBorder="1" applyAlignment="1">
      <alignment vertical="top" wrapText="1"/>
    </xf>
    <xf numFmtId="4" fontId="25" fillId="0" borderId="1" xfId="0" applyNumberFormat="1" applyFont="1" applyFill="1" applyBorder="1" applyAlignment="1">
      <alignment horizontal="right" vertical="top" wrapText="1"/>
    </xf>
    <xf numFmtId="164" fontId="25" fillId="0" borderId="1" xfId="0" applyNumberFormat="1" applyFont="1" applyFill="1" applyBorder="1" applyAlignment="1">
      <alignment vertical="top" wrapText="1"/>
    </xf>
    <xf numFmtId="165" fontId="25" fillId="0" borderId="1" xfId="0" applyNumberFormat="1" applyFont="1" applyFill="1" applyBorder="1"/>
    <xf numFmtId="4" fontId="25" fillId="0" borderId="1" xfId="0" applyNumberFormat="1" applyFont="1" applyFill="1" applyBorder="1"/>
    <xf numFmtId="165" fontId="29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6" fillId="0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164" fontId="26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6" fillId="0" borderId="1" xfId="0" applyNumberFormat="1" applyFont="1" applyFill="1" applyBorder="1"/>
    <xf numFmtId="4" fontId="26" fillId="0" borderId="1" xfId="0" applyNumberFormat="1" applyFont="1" applyFill="1" applyBorder="1"/>
    <xf numFmtId="0" fontId="26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1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7" fillId="0" borderId="1" xfId="0" applyNumberFormat="1" applyFont="1" applyFill="1" applyBorder="1"/>
    <xf numFmtId="165" fontId="40" fillId="0" borderId="1" xfId="0" applyNumberFormat="1" applyFont="1" applyFill="1" applyBorder="1"/>
    <xf numFmtId="165" fontId="43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72;&#1089;&#1095;&#1077;&#1090;&#1099;%20&#1087;&#1086;%20&#1101;&#1083;&#1077;&#1082;&#1090;&#1088;&#1080;&#1095;&#1077;&#1089;&#1090;&#1074;&#1091;%20&#1080;&#1090;&#1086;&#1075;%20&#1080;&#1089;&#1087;&#1088;%20&#1085;&#1072;%2001.05.2019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343561</v>
          </cell>
          <cell r="B2" t="str">
            <v>Абу Махади Мохаммед Ибр</v>
          </cell>
          <cell r="C2">
            <v>84</v>
          </cell>
          <cell r="D2">
            <v>2049.0500000000002</v>
          </cell>
          <cell r="E2">
            <v>872.04899999999998</v>
          </cell>
          <cell r="F2">
            <v>2922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126.012</v>
          </cell>
          <cell r="E3">
            <v>35.094000000000001</v>
          </cell>
          <cell r="F3">
            <v>162.006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539.06200000000001</v>
          </cell>
          <cell r="E4">
            <v>171.06100000000001</v>
          </cell>
          <cell r="F4">
            <v>711.02300000000002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7.0069999999999997</v>
          </cell>
          <cell r="E5">
            <v>0</v>
          </cell>
          <cell r="F5">
            <v>7.0069999999999997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26.010999999999999</v>
          </cell>
          <cell r="E6">
            <v>15.052</v>
          </cell>
          <cell r="F6">
            <v>41.063000000000002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18059.088</v>
          </cell>
          <cell r="E7">
            <v>9249.0619999999999</v>
          </cell>
          <cell r="F7">
            <v>27309.05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971.09</v>
          </cell>
          <cell r="E8">
            <v>1302.069</v>
          </cell>
          <cell r="F8">
            <v>2274.0590000000002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30628.07</v>
          </cell>
          <cell r="E9">
            <v>14832.044</v>
          </cell>
          <cell r="F9">
            <v>45461.014000000003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76.049000000000007</v>
          </cell>
          <cell r="E12">
            <v>41.087000000000003</v>
          </cell>
          <cell r="F12">
            <v>118.03700000000001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450.00200000000001</v>
          </cell>
          <cell r="E13">
            <v>162</v>
          </cell>
          <cell r="F13">
            <v>612.00300000000004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30158.021000000001</v>
          </cell>
          <cell r="E15">
            <v>14768.040999999999</v>
          </cell>
          <cell r="F15">
            <v>44926.063000000002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1772.07</v>
          </cell>
          <cell r="E16">
            <v>712.09</v>
          </cell>
          <cell r="F16">
            <v>2485.0610000000001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1801.01</v>
          </cell>
          <cell r="E17">
            <v>254.00200000000001</v>
          </cell>
          <cell r="F17">
            <v>2055.0129999999999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120.02</v>
          </cell>
          <cell r="E18">
            <v>15.052</v>
          </cell>
          <cell r="F18">
            <v>135.07300000000001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12040.027</v>
          </cell>
          <cell r="E19">
            <v>5877.03</v>
          </cell>
          <cell r="F19">
            <v>17917.058000000001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2423.0569999999998</v>
          </cell>
          <cell r="E21">
            <v>987.01199999999994</v>
          </cell>
          <cell r="F21">
            <v>3410.069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9629.0010000000002</v>
          </cell>
          <cell r="E22">
            <v>4546.0550000000003</v>
          </cell>
          <cell r="F22">
            <v>14175.057000000001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5207.0929999999998</v>
          </cell>
          <cell r="E23">
            <v>2506.0140000000001</v>
          </cell>
          <cell r="F23">
            <v>7714.0079999999998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266.03500000000003</v>
          </cell>
          <cell r="E24">
            <v>123</v>
          </cell>
          <cell r="F24">
            <v>389.036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74.039000000000001</v>
          </cell>
          <cell r="E25">
            <v>42.034999999999997</v>
          </cell>
          <cell r="F25">
            <v>116.075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2037.087</v>
          </cell>
          <cell r="E26">
            <v>972.09100000000001</v>
          </cell>
          <cell r="F26">
            <v>3010.0790000000002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4291.0609999999997</v>
          </cell>
          <cell r="E27">
            <v>1450.0229999999999</v>
          </cell>
          <cell r="F27">
            <v>5741.0839999999998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590.02</v>
          </cell>
          <cell r="E28">
            <v>96.04</v>
          </cell>
          <cell r="F28">
            <v>686.06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4218.0159999999996</v>
          </cell>
          <cell r="E29">
            <v>1191.0709999999999</v>
          </cell>
          <cell r="F29">
            <v>5409.0870000000004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5940.03</v>
          </cell>
          <cell r="E30">
            <v>2913.08</v>
          </cell>
          <cell r="F30">
            <v>8854.01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440.09199999999998</v>
          </cell>
          <cell r="E32">
            <v>157.072</v>
          </cell>
          <cell r="F32">
            <v>598.06500000000005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2816.09</v>
          </cell>
          <cell r="E33">
            <v>1019.003</v>
          </cell>
          <cell r="F33">
            <v>3835.0929999999998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134.02099999999999</v>
          </cell>
          <cell r="E36">
            <v>70.078000000000003</v>
          </cell>
          <cell r="F36">
            <v>205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1652.077</v>
          </cell>
          <cell r="E37">
            <v>567.04399999999998</v>
          </cell>
          <cell r="F37">
            <v>2220.0210000000002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396.017</v>
          </cell>
          <cell r="E38">
            <v>48.067999999999998</v>
          </cell>
          <cell r="F38">
            <v>444.08600000000001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765.02099999999996</v>
          </cell>
          <cell r="F39">
            <v>2403.0949999999998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5073.0479999999998</v>
          </cell>
          <cell r="E40">
            <v>1718.011</v>
          </cell>
          <cell r="F40">
            <v>6791.06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1229.0050000000001</v>
          </cell>
          <cell r="E41">
            <v>530.03800000000001</v>
          </cell>
          <cell r="F41">
            <v>1759.0429999999999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4260.0249999999996</v>
          </cell>
          <cell r="E42">
            <v>1385.0039999999999</v>
          </cell>
          <cell r="F42">
            <v>5645.03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252.07499999999999</v>
          </cell>
          <cell r="E43">
            <v>107.038</v>
          </cell>
          <cell r="F43">
            <v>360.01400000000001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1734.0840000000001</v>
          </cell>
          <cell r="E47">
            <v>595.03</v>
          </cell>
          <cell r="F47">
            <v>2330.0140000000001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16065.058000000001</v>
          </cell>
          <cell r="E48">
            <v>7496.0709999999999</v>
          </cell>
          <cell r="F48">
            <v>23562.03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3024.0160000000001</v>
          </cell>
          <cell r="E49">
            <v>1503.0070000000001</v>
          </cell>
          <cell r="F49">
            <v>4527.0230000000001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10860.049000000001</v>
          </cell>
          <cell r="E50">
            <v>4519.085</v>
          </cell>
          <cell r="F50">
            <v>15380.034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1523.098</v>
          </cell>
          <cell r="E51">
            <v>829.01300000000003</v>
          </cell>
          <cell r="F51">
            <v>2353.0120000000002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3249.078</v>
          </cell>
          <cell r="E52">
            <v>1112.04</v>
          </cell>
          <cell r="F52">
            <v>4362.018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183.05600000000001</v>
          </cell>
          <cell r="E53">
            <v>87.058000000000007</v>
          </cell>
          <cell r="F53">
            <v>271.01499999999999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240.06700000000001</v>
          </cell>
          <cell r="E56">
            <v>108.029</v>
          </cell>
          <cell r="F56">
            <v>348.09699999999998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327.072</v>
          </cell>
          <cell r="E59">
            <v>57.012</v>
          </cell>
          <cell r="F59">
            <v>384.08499999999998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1880.001</v>
          </cell>
          <cell r="E60">
            <v>568.02499999999998</v>
          </cell>
          <cell r="F60">
            <v>2448.0259999999998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1355.0609999999999</v>
          </cell>
          <cell r="E63">
            <v>665.06100000000004</v>
          </cell>
          <cell r="F63">
            <v>2021.0219999999999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942.05399999999997</v>
          </cell>
          <cell r="E65">
            <v>385.06200000000001</v>
          </cell>
          <cell r="F65">
            <v>1328.0160000000001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4306.0780000000004</v>
          </cell>
          <cell r="E66">
            <v>2196.0349999999999</v>
          </cell>
          <cell r="F66">
            <v>6503.0140000000001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2090.0590000000002</v>
          </cell>
          <cell r="E70">
            <v>950.09799999999996</v>
          </cell>
          <cell r="F70">
            <v>3041.058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1330.0619999999999</v>
          </cell>
          <cell r="E71">
            <v>622.08000000000004</v>
          </cell>
          <cell r="F71">
            <v>1953.0429999999999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82.04</v>
          </cell>
          <cell r="E72">
            <v>20.013000000000002</v>
          </cell>
          <cell r="F72">
            <v>102.053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2585.0129999999999</v>
          </cell>
          <cell r="E73">
            <v>1137.0360000000001</v>
          </cell>
          <cell r="F73">
            <v>3722.05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229.095</v>
          </cell>
          <cell r="E74">
            <v>71.004999999999995</v>
          </cell>
          <cell r="F74">
            <v>301.00099999999998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2056.0349999999999</v>
          </cell>
          <cell r="E75">
            <v>253.06</v>
          </cell>
          <cell r="F75">
            <v>2309.0949999999998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7.024</v>
          </cell>
          <cell r="E76">
            <v>0</v>
          </cell>
          <cell r="F76">
            <v>7.024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2060.009</v>
          </cell>
          <cell r="E77">
            <v>997.09299999999996</v>
          </cell>
          <cell r="F77">
            <v>3058.0030000000002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1392.0239999999999</v>
          </cell>
          <cell r="E78">
            <v>474.041</v>
          </cell>
          <cell r="F78">
            <v>1866.0650000000001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1678.0820000000001</v>
          </cell>
          <cell r="E79">
            <v>376.09199999999998</v>
          </cell>
          <cell r="F79">
            <v>2055.0740000000001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3739.0169999999998</v>
          </cell>
          <cell r="E80">
            <v>1415.0429999999999</v>
          </cell>
          <cell r="F80">
            <v>5154.0600000000004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529.03700000000003</v>
          </cell>
          <cell r="E81">
            <v>166.05099999999999</v>
          </cell>
          <cell r="F81">
            <v>695.08900000000006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170.095</v>
          </cell>
          <cell r="E82">
            <v>97.088999999999999</v>
          </cell>
          <cell r="F82">
            <v>268.084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15072.061</v>
          </cell>
          <cell r="E83">
            <v>6548.0110000000004</v>
          </cell>
          <cell r="F83">
            <v>21620.072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435.017</v>
          </cell>
          <cell r="E85">
            <v>93.084999999999994</v>
          </cell>
          <cell r="F85">
            <v>529.00300000000004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97.096000000000004</v>
          </cell>
          <cell r="E86">
            <v>4.9000000000000002E-2</v>
          </cell>
          <cell r="F86">
            <v>98.045000000000002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21161.01</v>
          </cell>
          <cell r="E88">
            <v>10459.091</v>
          </cell>
          <cell r="F88">
            <v>31621.001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3915.0219999999999</v>
          </cell>
          <cell r="E89">
            <v>1529.0150000000001</v>
          </cell>
          <cell r="F89">
            <v>5444.0379999999996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702.04600000000005</v>
          </cell>
          <cell r="E93">
            <v>165.08500000000001</v>
          </cell>
          <cell r="F93">
            <v>868.03099999999995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1991.0719999999999</v>
          </cell>
          <cell r="E94">
            <v>1022.025</v>
          </cell>
          <cell r="F94">
            <v>3013.0970000000002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488.04300000000001</v>
          </cell>
          <cell r="E96">
            <v>115.069</v>
          </cell>
          <cell r="F96">
            <v>604.01300000000003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6070.0889999999999</v>
          </cell>
          <cell r="E98">
            <v>2986.0120000000002</v>
          </cell>
          <cell r="F98">
            <v>9057.0010000000002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1006.074</v>
          </cell>
          <cell r="E100">
            <v>299.07</v>
          </cell>
          <cell r="F100">
            <v>1306.0440000000001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11.038</v>
          </cell>
          <cell r="E101">
            <v>1.012</v>
          </cell>
          <cell r="F101">
            <v>12.05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319.04599999999999</v>
          </cell>
          <cell r="E103">
            <v>9.08</v>
          </cell>
          <cell r="F103">
            <v>329.02600000000001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157.08000000000001</v>
          </cell>
          <cell r="E104">
            <v>2.0590000000000002</v>
          </cell>
          <cell r="F104">
            <v>160.03899999999999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2608.0819999999999</v>
          </cell>
          <cell r="E105">
            <v>1037.0160000000001</v>
          </cell>
          <cell r="F105">
            <v>3645.0990000000002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541.01700000000005</v>
          </cell>
          <cell r="E106">
            <v>153.00399999999999</v>
          </cell>
          <cell r="F106">
            <v>694.02099999999996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9034.0470000000005</v>
          </cell>
          <cell r="E110">
            <v>4424.0879999999997</v>
          </cell>
          <cell r="F110">
            <v>13459.035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374.07799999999997</v>
          </cell>
          <cell r="E111">
            <v>257.08100000000002</v>
          </cell>
          <cell r="F111">
            <v>632.05899999999997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971.07600000000002</v>
          </cell>
          <cell r="E112">
            <v>377.01600000000002</v>
          </cell>
          <cell r="F112">
            <v>1348.0920000000001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422.03100000000001</v>
          </cell>
          <cell r="E114">
            <v>251.06</v>
          </cell>
          <cell r="F114">
            <v>673.09100000000001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154.036</v>
          </cell>
          <cell r="E115">
            <v>11.023999999999999</v>
          </cell>
          <cell r="F115">
            <v>165.06100000000001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488.09199999999998</v>
          </cell>
          <cell r="E116">
            <v>184.09299999999999</v>
          </cell>
          <cell r="F116">
            <v>673.08500000000004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7901.0659999999998</v>
          </cell>
          <cell r="E117">
            <v>3718.0120000000002</v>
          </cell>
          <cell r="F117">
            <v>11619.079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5251.0529999999999</v>
          </cell>
          <cell r="E118">
            <v>2453.096</v>
          </cell>
          <cell r="F118">
            <v>7705.049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595.03899999999999</v>
          </cell>
          <cell r="E119">
            <v>277.09199999999998</v>
          </cell>
          <cell r="F119">
            <v>873.03099999999995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489.05599999999998</v>
          </cell>
          <cell r="E120">
            <v>143.006</v>
          </cell>
          <cell r="F120">
            <v>632.06299999999999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115.048</v>
          </cell>
          <cell r="E122">
            <v>2.0070000000000001</v>
          </cell>
          <cell r="F122">
            <v>117.05500000000001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10.032</v>
          </cell>
          <cell r="E123">
            <v>11</v>
          </cell>
          <cell r="F123">
            <v>21.032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4113.04</v>
          </cell>
          <cell r="E124">
            <v>2501.0230000000001</v>
          </cell>
          <cell r="F124">
            <v>6614.0640000000003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2162.0239999999999</v>
          </cell>
          <cell r="E125">
            <v>983.00199999999995</v>
          </cell>
          <cell r="F125">
            <v>3145.0259999999998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209, 210, 246</v>
          </cell>
          <cell r="D126">
            <v>6191.0349999999999</v>
          </cell>
          <cell r="E126">
            <v>2046.0350000000001</v>
          </cell>
          <cell r="F126">
            <v>8237.07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553.09100000000001</v>
          </cell>
          <cell r="E127">
            <v>202.01499999999999</v>
          </cell>
          <cell r="F127">
            <v>756.00599999999997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4429.0230000000001</v>
          </cell>
          <cell r="E128">
            <v>2142.0819999999999</v>
          </cell>
          <cell r="F128">
            <v>6572.0050000000001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4358.018</v>
          </cell>
          <cell r="E130">
            <v>2144.0369999999998</v>
          </cell>
          <cell r="F130">
            <v>6502.0559999999996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111.006</v>
          </cell>
          <cell r="E131">
            <v>27.091999999999999</v>
          </cell>
          <cell r="F131">
            <v>138.09800000000001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342.03899999999999</v>
          </cell>
          <cell r="E132">
            <v>25.077999999999999</v>
          </cell>
          <cell r="F132">
            <v>368.017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139.05799999999999</v>
          </cell>
          <cell r="E133">
            <v>35.058999999999997</v>
          </cell>
          <cell r="F133">
            <v>175.018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575.03099999999995</v>
          </cell>
          <cell r="E135">
            <v>200.023</v>
          </cell>
          <cell r="F135">
            <v>775.05499999999995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33.029000000000003</v>
          </cell>
          <cell r="E136">
            <v>7.0000000000000001E-3</v>
          </cell>
          <cell r="F136">
            <v>33.036999999999999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1791.0160000000001</v>
          </cell>
          <cell r="E137">
            <v>513.05200000000002</v>
          </cell>
          <cell r="F137">
            <v>2304.069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3960.0970000000002</v>
          </cell>
          <cell r="E138">
            <v>1553.077</v>
          </cell>
          <cell r="F138">
            <v>5514.0749999999998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425.01600000000002</v>
          </cell>
          <cell r="E139">
            <v>80.013999999999996</v>
          </cell>
          <cell r="F139">
            <v>505.03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9773.0110000000004</v>
          </cell>
          <cell r="E141">
            <v>4694.0619999999999</v>
          </cell>
          <cell r="F141">
            <v>14467.073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636.02</v>
          </cell>
          <cell r="E142">
            <v>219.05699999999999</v>
          </cell>
          <cell r="F142">
            <v>855.077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14.089</v>
          </cell>
          <cell r="E143">
            <v>16.013999999999999</v>
          </cell>
          <cell r="F143">
            <v>31.004000000000001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237.06100000000001</v>
          </cell>
          <cell r="E144">
            <v>15.048</v>
          </cell>
          <cell r="F144">
            <v>253.01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5554.0060000000003</v>
          </cell>
          <cell r="E145">
            <v>2779.04</v>
          </cell>
          <cell r="F145">
            <v>8333.0460000000003</v>
          </cell>
        </row>
        <row r="146">
          <cell r="A146">
            <v>354319</v>
          </cell>
          <cell r="B146" t="str">
            <v>Стрелков А.В.</v>
          </cell>
          <cell r="D146">
            <v>2711.0309999999999</v>
          </cell>
          <cell r="E146">
            <v>1254.009</v>
          </cell>
          <cell r="F146">
            <v>3965.0410000000002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17525.075000000001</v>
          </cell>
          <cell r="E147">
            <v>8869.0550000000003</v>
          </cell>
          <cell r="F147">
            <v>26395.030999999999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1463.059</v>
          </cell>
          <cell r="E151">
            <v>327.05700000000002</v>
          </cell>
          <cell r="F151">
            <v>1791.0160000000001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1283.05</v>
          </cell>
          <cell r="E152">
            <v>603.09299999999996</v>
          </cell>
          <cell r="F152">
            <v>1887.0429999999999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4425.0540000000001</v>
          </cell>
          <cell r="E153">
            <v>1575.0450000000001</v>
          </cell>
          <cell r="F153">
            <v>6001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10701.052</v>
          </cell>
          <cell r="E155">
            <v>5556.0870000000004</v>
          </cell>
          <cell r="F155">
            <v>16258.039000000001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3572.0039999999999</v>
          </cell>
          <cell r="E156">
            <v>826.09400000000005</v>
          </cell>
          <cell r="F156">
            <v>4398.0990000000002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3263.0569999999998</v>
          </cell>
          <cell r="E158">
            <v>1521.0229999999999</v>
          </cell>
          <cell r="F158">
            <v>4784.0810000000001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195.012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11109.017</v>
          </cell>
          <cell r="E161">
            <v>5633.07</v>
          </cell>
          <cell r="F161">
            <v>16742.087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48.023000000000003</v>
          </cell>
          <cell r="E162">
            <v>7.0549999999999997</v>
          </cell>
          <cell r="F162">
            <v>55.078000000000003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106.009</v>
          </cell>
          <cell r="E165">
            <v>89.042000000000002</v>
          </cell>
          <cell r="F165">
            <v>195.05199999999999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52312.069000000003</v>
          </cell>
          <cell r="E166">
            <v>26893.087</v>
          </cell>
          <cell r="F166">
            <v>79206.057000000001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2022.079</v>
          </cell>
          <cell r="E167">
            <v>419.04199999999997</v>
          </cell>
          <cell r="F167">
            <v>2442.0210000000002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2672.07</v>
          </cell>
          <cell r="E169">
            <v>1020.053</v>
          </cell>
          <cell r="F169">
            <v>3693.0239999999999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3948.002</v>
          </cell>
          <cell r="E170">
            <v>1465.0530000000001</v>
          </cell>
          <cell r="F170">
            <v>5413.0550000000003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835.06899999999996</v>
          </cell>
          <cell r="E171">
            <v>544.01599999999996</v>
          </cell>
          <cell r="F171">
            <v>1379.086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2872.04</v>
          </cell>
          <cell r="E173">
            <v>1654.0909999999999</v>
          </cell>
          <cell r="F173">
            <v>4527.0309999999999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6407.0969999999998</v>
          </cell>
          <cell r="E174">
            <v>3718.0509999999999</v>
          </cell>
          <cell r="F174">
            <v>10126.049000000001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="150" zoomScaleNormal="150" zoomScalePageLayoutView="150" workbookViewId="0">
      <pane xSplit="2" ySplit="4" topLeftCell="EK16" activePane="bottomRight" state="frozen"/>
      <selection pane="topRight" activeCell="C1" sqref="C1"/>
      <selection pane="bottomLeft" activeCell="A2" sqref="A2"/>
      <selection pane="bottomRight" activeCell="EM26" sqref="EM26"/>
    </sheetView>
  </sheetViews>
  <sheetFormatPr baseColWidth="10" defaultColWidth="8.83203125" defaultRowHeight="14" x14ac:dyDescent="0"/>
  <cols>
    <col min="1" max="1" width="8.1640625" customWidth="1"/>
    <col min="2" max="2" width="16.83203125" customWidth="1"/>
    <col min="3" max="3" width="17.5" customWidth="1"/>
    <col min="4" max="4" width="5.83203125" customWidth="1"/>
    <col min="5" max="5" width="15" customWidth="1"/>
    <col min="6" max="6" width="12.5" customWidth="1"/>
    <col min="7" max="7" width="13" customWidth="1"/>
    <col min="8" max="8" width="12.83203125" customWidth="1"/>
    <col min="9" max="9" width="12.5" customWidth="1"/>
    <col min="10" max="10" width="11.5" style="14" customWidth="1"/>
    <col min="11" max="11" width="13.1640625" customWidth="1"/>
    <col min="12" max="12" width="12.5" customWidth="1"/>
    <col min="13" max="14" width="11.5" style="14" customWidth="1"/>
    <col min="15" max="15" width="12.6640625" style="14" customWidth="1"/>
    <col min="16" max="16" width="11.5" style="40" customWidth="1"/>
    <col min="17" max="18" width="12.5" customWidth="1"/>
    <col min="19" max="19" width="14.5" style="14" customWidth="1"/>
    <col min="20" max="20" width="15.5" style="14" customWidth="1"/>
    <col min="21" max="21" width="12.1640625" style="40" customWidth="1"/>
    <col min="22" max="22" width="11.5" customWidth="1"/>
    <col min="23" max="23" width="10.6640625" customWidth="1"/>
    <col min="24" max="24" width="11.6640625" style="14" customWidth="1"/>
    <col min="25" max="25" width="10.1640625" style="14" customWidth="1"/>
    <col min="26" max="26" width="10.5" style="40" customWidth="1"/>
    <col min="27" max="27" width="11.5" customWidth="1"/>
    <col min="28" max="28" width="10.6640625" customWidth="1"/>
    <col min="29" max="29" width="12.1640625" style="14" customWidth="1"/>
    <col min="30" max="30" width="10.1640625" style="14" customWidth="1"/>
    <col min="31" max="31" width="10.5" style="40" customWidth="1"/>
    <col min="32" max="32" width="11.5" customWidth="1"/>
    <col min="33" max="33" width="10.6640625" customWidth="1"/>
    <col min="34" max="34" width="12.1640625" style="14" customWidth="1"/>
    <col min="35" max="35" width="10.1640625" style="14" customWidth="1"/>
    <col min="36" max="36" width="13.33203125" style="40" customWidth="1"/>
    <col min="37" max="37" width="11.5" customWidth="1"/>
    <col min="38" max="38" width="10.6640625" customWidth="1"/>
    <col min="39" max="39" width="12.1640625" style="14" customWidth="1"/>
    <col min="40" max="40" width="10.1640625" style="14" customWidth="1"/>
    <col min="41" max="41" width="13.33203125" style="40" customWidth="1"/>
    <col min="42" max="42" width="13.33203125" style="89" customWidth="1"/>
    <col min="43" max="43" width="12.33203125" style="89" customWidth="1"/>
    <col min="44" max="44" width="12.5" customWidth="1"/>
    <col min="45" max="45" width="10.33203125" style="89" customWidth="1"/>
    <col min="46" max="46" width="11.5" customWidth="1"/>
    <col min="47" max="47" width="13.33203125" style="89" customWidth="1"/>
    <col min="48" max="48" width="12.33203125" customWidth="1"/>
    <col min="49" max="49" width="12.5" customWidth="1"/>
    <col min="50" max="50" width="12.1640625" style="89" customWidth="1"/>
    <col min="51" max="51" width="11.5" customWidth="1"/>
    <col min="52" max="52" width="13.33203125" style="89" customWidth="1"/>
    <col min="53" max="53" width="12.33203125" style="89" customWidth="1"/>
    <col min="54" max="54" width="12.5" style="89" customWidth="1"/>
    <col min="55" max="55" width="12.1640625" style="89" customWidth="1"/>
    <col min="56" max="56" width="11.5" customWidth="1"/>
    <col min="57" max="57" width="13.33203125" style="89" customWidth="1"/>
    <col min="58" max="58" width="12.33203125" style="89" customWidth="1"/>
    <col min="59" max="59" width="12.5" style="89" customWidth="1"/>
    <col min="60" max="60" width="12.1640625" style="89" customWidth="1"/>
    <col min="61" max="61" width="11.5" customWidth="1"/>
    <col min="62" max="62" width="13.33203125" style="89" customWidth="1"/>
    <col min="63" max="63" width="12.33203125" style="89" customWidth="1"/>
    <col min="64" max="64" width="12.5" style="89" customWidth="1"/>
    <col min="65" max="65" width="12.1640625" style="89" customWidth="1"/>
    <col min="66" max="66" width="18.5" customWidth="1"/>
    <col min="67" max="67" width="13.33203125" style="89" customWidth="1"/>
    <col min="68" max="68" width="12.33203125" style="89" customWidth="1"/>
    <col min="69" max="69" width="12.5" style="89" customWidth="1"/>
    <col min="70" max="70" width="12.1640625" style="89" customWidth="1"/>
    <col min="71" max="71" width="18.5" customWidth="1"/>
    <col min="72" max="72" width="13.33203125" style="89" customWidth="1"/>
    <col min="73" max="73" width="12.33203125" style="89" customWidth="1"/>
    <col min="74" max="74" width="12.5" style="89" customWidth="1"/>
    <col min="75" max="75" width="12.1640625" style="89" customWidth="1"/>
    <col min="76" max="76" width="18.5" customWidth="1"/>
    <col min="77" max="77" width="13.33203125" style="89" customWidth="1"/>
    <col min="78" max="78" width="14.33203125" style="89" customWidth="1"/>
    <col min="79" max="79" width="12.5" style="89" customWidth="1"/>
    <col min="80" max="80" width="12.1640625" style="89" customWidth="1"/>
    <col min="81" max="81" width="18.5" customWidth="1"/>
    <col min="82" max="82" width="13.33203125" style="89" customWidth="1"/>
    <col min="83" max="83" width="14.33203125" style="89" customWidth="1"/>
    <col min="84" max="84" width="12.5" style="89" customWidth="1"/>
    <col min="85" max="85" width="12.1640625" style="89" customWidth="1"/>
    <col min="86" max="86" width="18.5" customWidth="1"/>
    <col min="87" max="87" width="13.33203125" style="89" customWidth="1"/>
    <col min="88" max="88" width="14.33203125" style="89" customWidth="1"/>
    <col min="89" max="89" width="12.5" style="89" customWidth="1"/>
    <col min="90" max="90" width="12.1640625" style="89" customWidth="1"/>
    <col min="91" max="91" width="18.5" customWidth="1"/>
    <col min="92" max="92" width="13.5" style="89" customWidth="1"/>
    <col min="93" max="93" width="20.5" customWidth="1"/>
    <col min="94" max="94" width="13.33203125" style="89" customWidth="1"/>
    <col min="95" max="95" width="20.5" customWidth="1"/>
    <col min="96" max="96" width="13.33203125" style="89" customWidth="1"/>
    <col min="97" max="97" width="20.5" customWidth="1"/>
    <col min="98" max="98" width="13.33203125" style="89" customWidth="1"/>
    <col min="99" max="99" width="20.5" customWidth="1"/>
    <col min="100" max="100" width="13.33203125" style="89" customWidth="1"/>
    <col min="101" max="101" width="20.5" customWidth="1"/>
    <col min="102" max="102" width="13.33203125" style="89" customWidth="1"/>
    <col min="103" max="103" width="20.5" customWidth="1"/>
    <col min="104" max="104" width="13.33203125" style="89" customWidth="1"/>
    <col min="105" max="105" width="20.5" customWidth="1"/>
    <col min="106" max="106" width="13.33203125" style="89" customWidth="1"/>
    <col min="107" max="107" width="20.5" customWidth="1"/>
    <col min="108" max="108" width="13.33203125" style="89" customWidth="1"/>
    <col min="109" max="109" width="20.5" customWidth="1"/>
    <col min="110" max="110" width="13.33203125" style="89" customWidth="1"/>
    <col min="111" max="111" width="20.5" customWidth="1"/>
    <col min="112" max="112" width="13.33203125" style="89" customWidth="1"/>
    <col min="113" max="113" width="20.5" customWidth="1"/>
    <col min="114" max="114" width="13.33203125" style="89" customWidth="1"/>
    <col min="115" max="115" width="20.5" customWidth="1"/>
    <col min="116" max="116" width="13.33203125" style="89" customWidth="1"/>
    <col min="117" max="117" width="20.5" customWidth="1"/>
    <col min="118" max="118" width="13.33203125" style="89" customWidth="1"/>
    <col min="119" max="119" width="20.5" customWidth="1"/>
    <col min="120" max="120" width="13.33203125" style="89" customWidth="1"/>
    <col min="121" max="121" width="20.5" customWidth="1"/>
    <col min="122" max="122" width="13.33203125" style="89" customWidth="1"/>
    <col min="123" max="123" width="20.5" customWidth="1"/>
    <col min="124" max="124" width="13.33203125" style="89" customWidth="1"/>
    <col min="125" max="125" width="20.5" customWidth="1"/>
    <col min="126" max="126" width="13.33203125" style="89" customWidth="1"/>
    <col min="127" max="127" width="20.5" customWidth="1"/>
    <col min="128" max="128" width="13.33203125" style="89" customWidth="1"/>
    <col min="129" max="129" width="20.5" customWidth="1"/>
    <col min="130" max="130" width="13.33203125" style="89" customWidth="1"/>
    <col min="131" max="131" width="20.5" customWidth="1"/>
    <col min="132" max="132" width="13.33203125" style="89" customWidth="1"/>
    <col min="133" max="133" width="20.5" customWidth="1"/>
    <col min="134" max="134" width="13.33203125" style="89" customWidth="1"/>
    <col min="135" max="135" width="20.5" customWidth="1"/>
    <col min="136" max="136" width="13.33203125" style="89" customWidth="1"/>
    <col min="137" max="137" width="20.5" customWidth="1"/>
    <col min="138" max="138" width="13.33203125" style="89" customWidth="1"/>
    <col min="139" max="139" width="20.5" customWidth="1"/>
    <col min="140" max="140" width="13.33203125" style="89" customWidth="1"/>
    <col min="141" max="141" width="20.5" customWidth="1"/>
    <col min="142" max="142" width="13.33203125" style="89" customWidth="1"/>
    <col min="143" max="143" width="20.5" customWidth="1"/>
    <col min="144" max="246" width="8.83203125" style="89"/>
  </cols>
  <sheetData>
    <row r="1" spans="1:246" s="57" customFormat="1" ht="16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P1" s="88"/>
      <c r="DR1" s="88"/>
      <c r="DT1" s="88"/>
      <c r="DV1" s="88"/>
      <c r="DX1" s="88"/>
      <c r="DZ1" s="88"/>
      <c r="EB1" s="88"/>
      <c r="ED1" s="88"/>
      <c r="EF1" s="88"/>
      <c r="EH1" s="88"/>
      <c r="EJ1" s="88"/>
      <c r="EL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6">
      <c r="A2" s="218" t="s">
        <v>528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P2" s="88"/>
      <c r="DR2" s="88"/>
      <c r="DT2" s="88"/>
      <c r="DV2" s="88"/>
      <c r="DX2" s="88"/>
      <c r="DZ2" s="88"/>
      <c r="EB2" s="88"/>
      <c r="ED2" s="88"/>
      <c r="EF2" s="88"/>
      <c r="EH2" s="88"/>
      <c r="EJ2" s="88"/>
      <c r="EL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/>
    <row r="4" spans="1:246" ht="87.75" customHeight="1" thickBot="1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481</v>
      </c>
      <c r="CO4" s="227" t="s">
        <v>482</v>
      </c>
      <c r="CP4" s="203" t="s">
        <v>484</v>
      </c>
      <c r="CQ4" s="227" t="s">
        <v>483</v>
      </c>
      <c r="CR4" s="203" t="s">
        <v>485</v>
      </c>
      <c r="CS4" s="227" t="s">
        <v>486</v>
      </c>
      <c r="CT4" s="203" t="s">
        <v>487</v>
      </c>
      <c r="CU4" s="227" t="s">
        <v>488</v>
      </c>
      <c r="CV4" s="203" t="s">
        <v>489</v>
      </c>
      <c r="CW4" s="227" t="s">
        <v>490</v>
      </c>
      <c r="CX4" s="203" t="s">
        <v>491</v>
      </c>
      <c r="CY4" s="227" t="s">
        <v>493</v>
      </c>
      <c r="CZ4" s="203" t="s">
        <v>492</v>
      </c>
      <c r="DA4" s="227" t="s">
        <v>494</v>
      </c>
      <c r="DB4" s="203" t="s">
        <v>495</v>
      </c>
      <c r="DC4" s="227" t="s">
        <v>496</v>
      </c>
      <c r="DD4" s="203" t="s">
        <v>497</v>
      </c>
      <c r="DE4" s="227" t="s">
        <v>498</v>
      </c>
      <c r="DF4" s="203" t="s">
        <v>499</v>
      </c>
      <c r="DG4" s="227" t="s">
        <v>500</v>
      </c>
      <c r="DH4" s="203" t="s">
        <v>501</v>
      </c>
      <c r="DI4" s="227" t="s">
        <v>502</v>
      </c>
      <c r="DJ4" s="203" t="s">
        <v>503</v>
      </c>
      <c r="DK4" s="227" t="s">
        <v>504</v>
      </c>
      <c r="DL4" s="203" t="s">
        <v>505</v>
      </c>
      <c r="DM4" s="227" t="s">
        <v>506</v>
      </c>
      <c r="DN4" s="203" t="s">
        <v>507</v>
      </c>
      <c r="DO4" s="227" t="s">
        <v>508</v>
      </c>
      <c r="DP4" s="203" t="s">
        <v>509</v>
      </c>
      <c r="DQ4" s="227" t="s">
        <v>510</v>
      </c>
      <c r="DR4" s="203" t="s">
        <v>511</v>
      </c>
      <c r="DS4" s="227" t="s">
        <v>512</v>
      </c>
      <c r="DT4" s="203" t="s">
        <v>513</v>
      </c>
      <c r="DU4" s="227" t="s">
        <v>514</v>
      </c>
      <c r="DV4" s="203" t="s">
        <v>516</v>
      </c>
      <c r="DW4" s="227" t="s">
        <v>515</v>
      </c>
      <c r="DX4" s="203" t="s">
        <v>517</v>
      </c>
      <c r="DY4" s="227" t="s">
        <v>518</v>
      </c>
      <c r="DZ4" s="203" t="s">
        <v>519</v>
      </c>
      <c r="EA4" s="227" t="s">
        <v>518</v>
      </c>
      <c r="EB4" s="203" t="s">
        <v>520</v>
      </c>
      <c r="EC4" s="227" t="s">
        <v>521</v>
      </c>
      <c r="ED4" s="203" t="s">
        <v>522</v>
      </c>
      <c r="EE4" s="227" t="s">
        <v>523</v>
      </c>
      <c r="EF4" s="203" t="s">
        <v>525</v>
      </c>
      <c r="EG4" s="227" t="s">
        <v>524</v>
      </c>
      <c r="EH4" s="203" t="s">
        <v>526</v>
      </c>
      <c r="EI4" s="227" t="s">
        <v>527</v>
      </c>
      <c r="EJ4" s="203" t="s">
        <v>529</v>
      </c>
      <c r="EK4" s="227" t="s">
        <v>530</v>
      </c>
      <c r="EL4" s="203" t="s">
        <v>533</v>
      </c>
      <c r="EM4" s="227" t="s">
        <v>532</v>
      </c>
    </row>
    <row r="5" spans="1:246" s="116" customFormat="1" ht="45.75" customHeight="1" thickBot="1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111"/>
      <c r="DO5" s="196">
        <f t="shared" ref="DO5:DO68" si="5">DM5-DN5</f>
        <v>0</v>
      </c>
      <c r="DP5" s="111"/>
      <c r="DQ5" s="196">
        <f t="shared" ref="DQ5:DQ68" si="6">DO5-DP5</f>
        <v>0</v>
      </c>
      <c r="DR5" s="111"/>
      <c r="DS5" s="196">
        <f t="shared" ref="DS5:DS68" si="7">DQ5-DR5</f>
        <v>0</v>
      </c>
      <c r="DT5" s="111"/>
      <c r="DU5" s="196">
        <f t="shared" ref="DU5:DU68" si="8">DS5-DT5</f>
        <v>0</v>
      </c>
      <c r="DV5" s="111"/>
      <c r="DW5" s="196">
        <f t="shared" ref="DW5:DW68" si="9">DU5-DV5</f>
        <v>0</v>
      </c>
      <c r="DX5" s="111"/>
      <c r="DY5" s="196">
        <f t="shared" ref="DY5:DY68" si="10">DW5-DX5</f>
        <v>0</v>
      </c>
      <c r="DZ5" s="111"/>
      <c r="EA5" s="196">
        <f t="shared" ref="EA5:EA68" si="11">DY5-DZ5</f>
        <v>0</v>
      </c>
      <c r="EB5" s="111"/>
      <c r="EC5" s="196">
        <f t="shared" ref="EC5:EC68" si="12">EA5-EB5</f>
        <v>0</v>
      </c>
      <c r="ED5" s="111"/>
      <c r="EE5" s="196">
        <f t="shared" ref="EE5:EE68" si="13">EC5-ED5</f>
        <v>0</v>
      </c>
      <c r="EF5" s="111"/>
      <c r="EG5" s="196">
        <f t="shared" ref="EG5:EG68" si="14">EE5-EF5</f>
        <v>0</v>
      </c>
      <c r="EH5" s="111"/>
      <c r="EI5" s="196">
        <f t="shared" ref="EI5:EI68" si="15">EG5-EH5</f>
        <v>0</v>
      </c>
      <c r="EJ5" s="111"/>
      <c r="EK5" s="196">
        <f t="shared" ref="EK5:EK68" si="16">EI5-EJ5</f>
        <v>0</v>
      </c>
      <c r="EL5" s="111"/>
      <c r="EM5" s="196">
        <f t="shared" ref="EM5:EM68" si="17">EK5-EL5</f>
        <v>0</v>
      </c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18">H6-E6</f>
        <v>48.067999999999998</v>
      </c>
      <c r="J6" s="122">
        <f t="shared" ref="J6:J70" si="19">I6*4.18</f>
        <v>200.92423999999997</v>
      </c>
      <c r="K6" s="184">
        <v>148.02199999999999</v>
      </c>
      <c r="L6" s="121">
        <f t="shared" ref="L6:L70" si="20">K6-H6</f>
        <v>43.953999999999994</v>
      </c>
      <c r="M6" s="122">
        <f t="shared" ref="M6:M70" si="21">L6*4.54</f>
        <v>199.55115999999998</v>
      </c>
      <c r="N6" s="122">
        <f t="shared" ref="N6:N70" si="22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23">Q6-K6</f>
        <v>0</v>
      </c>
      <c r="S6" s="122">
        <f t="shared" ref="S6:S69" si="24">R6*4.54</f>
        <v>0</v>
      </c>
      <c r="T6" s="122"/>
      <c r="U6" s="120">
        <f t="shared" ref="U6:U69" si="25">P6+S6-T6</f>
        <v>400.47</v>
      </c>
      <c r="V6" s="121">
        <v>148.02199999999999</v>
      </c>
      <c r="W6" s="121">
        <f t="shared" ref="W6:W69" si="26">V6-Q6</f>
        <v>0</v>
      </c>
      <c r="X6" s="122">
        <f t="shared" ref="X6:X69" si="27">W6*4.54</f>
        <v>0</v>
      </c>
      <c r="Y6" s="122">
        <v>400.47</v>
      </c>
      <c r="Z6" s="120">
        <f t="shared" ref="Z6:Z69" si="28">U6+X6-Y6</f>
        <v>0</v>
      </c>
      <c r="AA6" s="121">
        <v>156.06800000000001</v>
      </c>
      <c r="AB6" s="121">
        <f t="shared" ref="AB6:AB69" si="29">AA6-V6</f>
        <v>8.0460000000000207</v>
      </c>
      <c r="AC6" s="122">
        <f t="shared" ref="AC6:AC69" si="30">AB6*4.54</f>
        <v>36.528840000000095</v>
      </c>
      <c r="AD6" s="122"/>
      <c r="AE6" s="120">
        <f t="shared" ref="AE6:AE69" si="31">Z6+AC6-AD6</f>
        <v>36.528840000000095</v>
      </c>
      <c r="AF6" s="121">
        <f>VLOOKUP(A6,Лист4!$A$2:$F$175,6,FALSE)</f>
        <v>162.006</v>
      </c>
      <c r="AG6" s="121">
        <f t="shared" ref="AG6:AG69" si="32">AF6-AA6</f>
        <v>5.9379999999999882</v>
      </c>
      <c r="AH6" s="122">
        <f t="shared" ref="AH6:AH69" si="33">AG6*4.54</f>
        <v>26.958519999999947</v>
      </c>
      <c r="AI6" s="122"/>
      <c r="AJ6" s="120">
        <f t="shared" ref="AJ6:AJ69" si="34">AE6+AH6-AI6</f>
        <v>63.487360000000038</v>
      </c>
      <c r="AK6" s="121">
        <f>VLOOKUP(A6,Лист6!$A$2:$F$175,6,FALSE)</f>
        <v>327.03800000000001</v>
      </c>
      <c r="AL6" s="121">
        <f t="shared" ref="AL6:AL69" si="35">AK6-AF6</f>
        <v>165.03200000000001</v>
      </c>
      <c r="AM6" s="122">
        <f t="shared" ref="AM6:AM69" si="36">AL6*4.54</f>
        <v>749.24528000000009</v>
      </c>
      <c r="AN6" s="122"/>
      <c r="AO6" s="120">
        <f t="shared" ref="AO6:AO69" si="37">AJ6+AM6-AN6</f>
        <v>812.73264000000017</v>
      </c>
      <c r="AP6" s="123">
        <v>375.00900000000001</v>
      </c>
      <c r="AQ6" s="121">
        <f t="shared" ref="AQ6:AQ69" si="38">AP6-AK6</f>
        <v>47.971000000000004</v>
      </c>
      <c r="AR6" s="121">
        <f t="shared" ref="AR6:AR69" si="39">AQ6*4.54</f>
        <v>217.78834000000001</v>
      </c>
      <c r="AS6" s="121"/>
      <c r="AT6" s="120">
        <f t="shared" ref="AT6:AT69" si="40">AO6+AR6-AS6</f>
        <v>1030.5209800000002</v>
      </c>
      <c r="AU6" s="123">
        <v>414.06</v>
      </c>
      <c r="AV6" s="121">
        <f t="shared" ref="AV6:AV69" si="41">AU6-AP6</f>
        <v>39.050999999999988</v>
      </c>
      <c r="AW6" s="122">
        <f t="shared" ref="AW6:AW69" si="42">AV6*4.54</f>
        <v>177.29153999999994</v>
      </c>
      <c r="AX6" s="121"/>
      <c r="AY6" s="120">
        <f t="shared" ref="AY6:AY69" si="43">AT6+AW6-AX6</f>
        <v>1207.8125200000002</v>
      </c>
      <c r="AZ6" s="123">
        <v>467.036</v>
      </c>
      <c r="BA6" s="121">
        <f t="shared" ref="BA6:BA68" si="44">AZ6-AU6</f>
        <v>52.975999999999999</v>
      </c>
      <c r="BB6" s="122">
        <f>BA6*4.81</f>
        <v>254.81455999999997</v>
      </c>
      <c r="BC6" s="121"/>
      <c r="BD6" s="120">
        <f t="shared" ref="BD6:BD69" si="45">AY6+BB6-BC6</f>
        <v>1462.6270800000002</v>
      </c>
      <c r="BE6" s="123">
        <v>501.07299999999998</v>
      </c>
      <c r="BF6" s="121">
        <f t="shared" ref="BF6:BF69" si="46">BE6-AZ6</f>
        <v>34.036999999999978</v>
      </c>
      <c r="BG6" s="122">
        <f>BF6*4.81</f>
        <v>163.71796999999987</v>
      </c>
      <c r="BH6" s="121"/>
      <c r="BI6" s="120">
        <f t="shared" ref="BI6:BI69" si="47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48">CM6-CN6</f>
        <v>1271.6245500000002</v>
      </c>
      <c r="CP6" s="111"/>
      <c r="CQ6" s="196">
        <f t="shared" ref="CQ6:CQ69" si="49">CO6-CP6</f>
        <v>1271.6245500000002</v>
      </c>
      <c r="CR6" s="111"/>
      <c r="CS6" s="196">
        <f t="shared" ref="CS6:CS69" si="50">CQ6-CR6</f>
        <v>1271.6245500000002</v>
      </c>
      <c r="CT6" s="111"/>
      <c r="CU6" s="196">
        <f t="shared" ref="CU6:CU69" si="51">CS6-CT6</f>
        <v>1271.6245500000002</v>
      </c>
      <c r="CV6" s="111"/>
      <c r="CW6" s="196">
        <f t="shared" ref="CW6:CW69" si="52">CU6-CV6</f>
        <v>1271.6245500000002</v>
      </c>
      <c r="CX6" s="111"/>
      <c r="CY6" s="196">
        <f t="shared" ref="CY6:CY69" si="53">CW6-CX6</f>
        <v>1271.6245500000002</v>
      </c>
      <c r="CZ6" s="111"/>
      <c r="DA6" s="196">
        <f t="shared" ref="DA6:DA69" si="54">CY6-CZ6</f>
        <v>1271.6245500000002</v>
      </c>
      <c r="DB6" s="111"/>
      <c r="DC6" s="196">
        <f t="shared" ref="DC6:DC69" si="55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111"/>
      <c r="DO6" s="196">
        <f t="shared" si="5"/>
        <v>1271.6245500000002</v>
      </c>
      <c r="DP6" s="111"/>
      <c r="DQ6" s="196">
        <f t="shared" si="6"/>
        <v>1271.6245500000002</v>
      </c>
      <c r="DR6" s="111"/>
      <c r="DS6" s="196">
        <f t="shared" si="7"/>
        <v>1271.6245500000002</v>
      </c>
      <c r="DT6" s="111"/>
      <c r="DU6" s="196">
        <f t="shared" si="8"/>
        <v>1271.6245500000002</v>
      </c>
      <c r="DV6" s="111"/>
      <c r="DW6" s="196">
        <f t="shared" si="9"/>
        <v>1271.6245500000002</v>
      </c>
      <c r="DX6" s="111"/>
      <c r="DY6" s="196">
        <f t="shared" si="10"/>
        <v>1271.6245500000002</v>
      </c>
      <c r="DZ6" s="111"/>
      <c r="EA6" s="196">
        <f t="shared" si="11"/>
        <v>1271.6245500000002</v>
      </c>
      <c r="EB6" s="111"/>
      <c r="EC6" s="196">
        <f t="shared" si="12"/>
        <v>1271.6245500000002</v>
      </c>
      <c r="ED6" s="111"/>
      <c r="EE6" s="196">
        <f t="shared" si="13"/>
        <v>1271.6245500000002</v>
      </c>
      <c r="EF6" s="111"/>
      <c r="EG6" s="196">
        <f t="shared" si="14"/>
        <v>1271.6245500000002</v>
      </c>
      <c r="EH6" s="111"/>
      <c r="EI6" s="196">
        <f t="shared" si="15"/>
        <v>1271.6245500000002</v>
      </c>
      <c r="EJ6" s="111"/>
      <c r="EK6" s="196">
        <f t="shared" si="16"/>
        <v>1271.6245500000002</v>
      </c>
      <c r="EL6" s="111"/>
      <c r="EM6" s="196">
        <f t="shared" si="17"/>
        <v>1271.6245500000002</v>
      </c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18"/>
        <v>235.01200000000003</v>
      </c>
      <c r="J7" s="122">
        <f t="shared" si="19"/>
        <v>982.35016000000007</v>
      </c>
      <c r="K7" s="184">
        <v>664.02700000000004</v>
      </c>
      <c r="L7" s="121">
        <f t="shared" si="20"/>
        <v>191.98700000000002</v>
      </c>
      <c r="M7" s="122">
        <f t="shared" si="21"/>
        <v>871.62098000000015</v>
      </c>
      <c r="N7" s="122">
        <f t="shared" si="22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23"/>
        <v>17.986999999999966</v>
      </c>
      <c r="S7" s="122">
        <f t="shared" si="24"/>
        <v>81.660979999999853</v>
      </c>
      <c r="T7" s="122"/>
      <c r="U7" s="120">
        <f t="shared" si="25"/>
        <v>-1574.7790200000002</v>
      </c>
      <c r="V7" s="121">
        <v>689.06899999999996</v>
      </c>
      <c r="W7" s="121">
        <f t="shared" si="26"/>
        <v>7.05499999999995</v>
      </c>
      <c r="X7" s="122">
        <f t="shared" si="27"/>
        <v>32.029699999999771</v>
      </c>
      <c r="Y7" s="122"/>
      <c r="Z7" s="120">
        <f t="shared" si="28"/>
        <v>-1542.7493200000004</v>
      </c>
      <c r="AA7" s="121">
        <v>705.06</v>
      </c>
      <c r="AB7" s="121">
        <f t="shared" si="29"/>
        <v>15.990999999999985</v>
      </c>
      <c r="AC7" s="122">
        <f t="shared" si="30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32"/>
        <v>5.9630000000000791</v>
      </c>
      <c r="AH7" s="122">
        <f t="shared" si="33"/>
        <v>27.072020000000361</v>
      </c>
      <c r="AI7" s="122"/>
      <c r="AJ7" s="120">
        <f t="shared" si="34"/>
        <v>-1443.07816</v>
      </c>
      <c r="AK7" s="121">
        <f>VLOOKUP(A7,Лист6!$A$2:$F$175,6,FALSE)</f>
        <v>718.01199999999994</v>
      </c>
      <c r="AL7" s="121">
        <f t="shared" si="35"/>
        <v>6.9889999999999191</v>
      </c>
      <c r="AM7" s="122">
        <f t="shared" si="36"/>
        <v>31.730059999999632</v>
      </c>
      <c r="AN7" s="122"/>
      <c r="AO7" s="120">
        <f t="shared" si="37"/>
        <v>-1411.3481000000004</v>
      </c>
      <c r="AP7" s="123">
        <v>737.01199999999994</v>
      </c>
      <c r="AQ7" s="121">
        <f t="shared" si="38"/>
        <v>19</v>
      </c>
      <c r="AR7" s="121">
        <f t="shared" si="39"/>
        <v>86.26</v>
      </c>
      <c r="AS7" s="121">
        <v>1000</v>
      </c>
      <c r="AT7" s="120">
        <f t="shared" si="40"/>
        <v>-2325.0881000000004</v>
      </c>
      <c r="AU7" s="123">
        <v>769.09100000000001</v>
      </c>
      <c r="AV7" s="121">
        <f t="shared" si="41"/>
        <v>32.079000000000065</v>
      </c>
      <c r="AW7" s="122">
        <f t="shared" si="42"/>
        <v>145.6386600000003</v>
      </c>
      <c r="AX7" s="121"/>
      <c r="AY7" s="120">
        <f t="shared" si="43"/>
        <v>-2179.4494400000003</v>
      </c>
      <c r="AZ7" s="192">
        <v>811.01400000000001</v>
      </c>
      <c r="BA7" s="121">
        <f t="shared" si="44"/>
        <v>41.923000000000002</v>
      </c>
      <c r="BB7" s="122">
        <f t="shared" ref="BB7:BB70" si="56">BA7*4.81</f>
        <v>201.64963</v>
      </c>
      <c r="BC7" s="121"/>
      <c r="BD7" s="144">
        <f t="shared" si="45"/>
        <v>-1977.7998100000004</v>
      </c>
      <c r="BE7" s="123"/>
      <c r="BF7" s="121"/>
      <c r="BG7" s="122">
        <f t="shared" ref="BG7:BG69" si="57">BF7*4.81</f>
        <v>0</v>
      </c>
      <c r="BH7" s="121"/>
      <c r="BI7" s="120">
        <f t="shared" si="47"/>
        <v>-1977.7998100000004</v>
      </c>
      <c r="BJ7" s="123"/>
      <c r="BK7" s="121">
        <f t="shared" ref="BK7:BK69" si="58">BJ7-BE7</f>
        <v>0</v>
      </c>
      <c r="BL7" s="122">
        <f t="shared" ref="BL7:BL69" si="59">BK7*4.81</f>
        <v>0</v>
      </c>
      <c r="BM7" s="121"/>
      <c r="BN7" s="144">
        <f t="shared" ref="BN7:BN69" si="60">BI7+BL7-BM7</f>
        <v>-1977.7998100000004</v>
      </c>
      <c r="BO7" s="123"/>
      <c r="BP7" s="121">
        <f t="shared" ref="BP7:BP69" si="61">BO7-BJ7</f>
        <v>0</v>
      </c>
      <c r="BQ7" s="122">
        <f t="shared" ref="BQ7:BQ69" si="62">BP7*4.81</f>
        <v>0</v>
      </c>
      <c r="BR7" s="121"/>
      <c r="BS7" s="120">
        <f t="shared" ref="BS7:BS69" si="63">BN7+BQ7-BR7</f>
        <v>-1977.7998100000004</v>
      </c>
      <c r="BT7" s="123"/>
      <c r="BU7" s="121">
        <f t="shared" ref="BU7:BU69" si="64">BT7-BO7</f>
        <v>0</v>
      </c>
      <c r="BV7" s="122">
        <f t="shared" ref="BV7:BV69" si="65">BU7*4.81</f>
        <v>0</v>
      </c>
      <c r="BW7" s="121"/>
      <c r="BX7" s="120">
        <f t="shared" ref="BX7:BX69" si="66">BS7+BV7-BW7</f>
        <v>-1977.7998100000004</v>
      </c>
      <c r="BY7" s="123"/>
      <c r="BZ7" s="111">
        <f t="shared" ref="BZ7:BZ68" si="67">BY7-BT7</f>
        <v>0</v>
      </c>
      <c r="CA7" s="122">
        <f t="shared" ref="CA7:CA69" si="68">BZ7*4.81</f>
        <v>0</v>
      </c>
      <c r="CB7" s="121"/>
      <c r="CC7" s="120">
        <f t="shared" ref="CC7:CC69" si="69">BX7+CA7-CB7</f>
        <v>-1977.7998100000004</v>
      </c>
      <c r="CD7" s="123"/>
      <c r="CE7" s="111">
        <f t="shared" ref="CE7:CE69" si="70">CD7-BY7</f>
        <v>0</v>
      </c>
      <c r="CF7" s="122">
        <f t="shared" ref="CF7:CF69" si="71">CE7*4.81</f>
        <v>0</v>
      </c>
      <c r="CG7" s="121"/>
      <c r="CH7" s="120">
        <f t="shared" ref="CH7:CH69" si="72">CC7+CF7-CG7</f>
        <v>-1977.7998100000004</v>
      </c>
      <c r="CI7" s="123"/>
      <c r="CJ7" s="111">
        <f t="shared" ref="CJ7:CJ8" si="73">CI7-CD7</f>
        <v>0</v>
      </c>
      <c r="CK7" s="122">
        <f t="shared" ref="CK7:CK70" si="74">CJ7*4.81</f>
        <v>0</v>
      </c>
      <c r="CL7" s="121"/>
      <c r="CM7" s="120">
        <f t="shared" ref="CM7:CM70" si="75">CH7+CK7-CL7</f>
        <v>-1977.7998100000004</v>
      </c>
      <c r="CN7" s="121"/>
      <c r="CO7" s="152">
        <f t="shared" si="48"/>
        <v>-1977.7998100000004</v>
      </c>
      <c r="CP7" s="121">
        <v>-1977.8</v>
      </c>
      <c r="CQ7" s="152">
        <f t="shared" si="49"/>
        <v>1.8999999952029611E-4</v>
      </c>
      <c r="CR7" s="121"/>
      <c r="CS7" s="196">
        <f t="shared" si="50"/>
        <v>1.8999999952029611E-4</v>
      </c>
      <c r="CT7" s="121"/>
      <c r="CU7" s="196">
        <f t="shared" si="51"/>
        <v>1.8999999952029611E-4</v>
      </c>
      <c r="CV7" s="121"/>
      <c r="CW7" s="196">
        <f t="shared" si="52"/>
        <v>1.8999999952029611E-4</v>
      </c>
      <c r="CX7" s="121"/>
      <c r="CY7" s="196">
        <f t="shared" si="53"/>
        <v>1.8999999952029611E-4</v>
      </c>
      <c r="CZ7" s="121"/>
      <c r="DA7" s="196">
        <f t="shared" si="54"/>
        <v>1.8999999952029611E-4</v>
      </c>
      <c r="DB7" s="121"/>
      <c r="DC7" s="196">
        <f t="shared" si="55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121"/>
      <c r="DO7" s="196">
        <f t="shared" si="5"/>
        <v>1.8999999952029611E-4</v>
      </c>
      <c r="DP7" s="121"/>
      <c r="DQ7" s="196">
        <f t="shared" si="6"/>
        <v>1.8999999952029611E-4</v>
      </c>
      <c r="DR7" s="121"/>
      <c r="DS7" s="196">
        <f t="shared" si="7"/>
        <v>1.8999999952029611E-4</v>
      </c>
      <c r="DT7" s="121"/>
      <c r="DU7" s="196">
        <f t="shared" si="8"/>
        <v>1.8999999952029611E-4</v>
      </c>
      <c r="DV7" s="121"/>
      <c r="DW7" s="196">
        <f t="shared" si="9"/>
        <v>1.8999999952029611E-4</v>
      </c>
      <c r="DX7" s="121"/>
      <c r="DY7" s="196">
        <f t="shared" si="10"/>
        <v>1.8999999952029611E-4</v>
      </c>
      <c r="DZ7" s="121"/>
      <c r="EA7" s="196">
        <f t="shared" si="11"/>
        <v>1.8999999952029611E-4</v>
      </c>
      <c r="EB7" s="121"/>
      <c r="EC7" s="196">
        <f t="shared" si="12"/>
        <v>1.8999999952029611E-4</v>
      </c>
      <c r="ED7" s="121"/>
      <c r="EE7" s="196">
        <f t="shared" si="13"/>
        <v>1.8999999952029611E-4</v>
      </c>
      <c r="EF7" s="121"/>
      <c r="EG7" s="196">
        <f t="shared" si="14"/>
        <v>1.8999999952029611E-4</v>
      </c>
      <c r="EH7" s="121"/>
      <c r="EI7" s="196">
        <f t="shared" si="15"/>
        <v>1.8999999952029611E-4</v>
      </c>
      <c r="EJ7" s="121"/>
      <c r="EK7" s="196">
        <f t="shared" si="16"/>
        <v>1.8999999952029611E-4</v>
      </c>
      <c r="EL7" s="121"/>
      <c r="EM7" s="196">
        <f t="shared" si="17"/>
        <v>1.8999999952029611E-4</v>
      </c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18"/>
        <v>0</v>
      </c>
      <c r="J8" s="122">
        <f t="shared" si="19"/>
        <v>0</v>
      </c>
      <c r="K8" s="184">
        <v>3.0590000000000002</v>
      </c>
      <c r="L8" s="121">
        <f t="shared" si="20"/>
        <v>3.0590000000000002</v>
      </c>
      <c r="M8" s="122">
        <f t="shared" si="21"/>
        <v>13.887860000000002</v>
      </c>
      <c r="N8" s="122">
        <f t="shared" si="22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23"/>
        <v>0.95599999999999952</v>
      </c>
      <c r="S8" s="122">
        <f t="shared" si="24"/>
        <v>4.3402399999999979</v>
      </c>
      <c r="T8" s="122"/>
      <c r="U8" s="120">
        <f t="shared" si="25"/>
        <v>-4981.7697599999992</v>
      </c>
      <c r="V8" s="121">
        <v>4.0149999999999997</v>
      </c>
      <c r="W8" s="121">
        <f t="shared" si="26"/>
        <v>0</v>
      </c>
      <c r="X8" s="122">
        <f t="shared" si="27"/>
        <v>0</v>
      </c>
      <c r="Y8" s="122"/>
      <c r="Z8" s="120">
        <f t="shared" si="28"/>
        <v>-4981.7697599999992</v>
      </c>
      <c r="AA8" s="121">
        <v>4.0830000000000002</v>
      </c>
      <c r="AB8" s="121">
        <f t="shared" si="29"/>
        <v>6.8000000000000504E-2</v>
      </c>
      <c r="AC8" s="122">
        <f t="shared" si="30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32"/>
        <v>2.9239999999999995</v>
      </c>
      <c r="AH8" s="122">
        <f t="shared" si="33"/>
        <v>13.274959999999998</v>
      </c>
      <c r="AI8" s="122"/>
      <c r="AJ8" s="120">
        <f t="shared" si="34"/>
        <v>-4968.1860799999995</v>
      </c>
      <c r="AK8" s="121">
        <f>VLOOKUP(A8,Лист6!$A$2:$F$175,6,FALSE)</f>
        <v>12.018000000000001</v>
      </c>
      <c r="AL8" s="121">
        <f t="shared" si="35"/>
        <v>5.011000000000001</v>
      </c>
      <c r="AM8" s="122">
        <f t="shared" si="36"/>
        <v>22.749940000000006</v>
      </c>
      <c r="AN8" s="122"/>
      <c r="AO8" s="120">
        <f t="shared" si="37"/>
        <v>-4945.4361399999998</v>
      </c>
      <c r="AP8" s="123">
        <v>20.018000000000001</v>
      </c>
      <c r="AQ8" s="121">
        <f t="shared" si="38"/>
        <v>8</v>
      </c>
      <c r="AR8" s="121">
        <f t="shared" si="39"/>
        <v>36.32</v>
      </c>
      <c r="AS8" s="121"/>
      <c r="AT8" s="120">
        <f t="shared" si="40"/>
        <v>-4909.1161400000001</v>
      </c>
      <c r="AU8" s="123">
        <v>22.07</v>
      </c>
      <c r="AV8" s="121">
        <f t="shared" si="41"/>
        <v>2.0519999999999996</v>
      </c>
      <c r="AW8" s="122">
        <f t="shared" si="42"/>
        <v>9.3160799999999977</v>
      </c>
      <c r="AX8" s="121"/>
      <c r="AY8" s="120">
        <f t="shared" si="43"/>
        <v>-4899.8000600000005</v>
      </c>
      <c r="AZ8" s="123">
        <v>41.095999999999997</v>
      </c>
      <c r="BA8" s="121">
        <f t="shared" si="44"/>
        <v>19.025999999999996</v>
      </c>
      <c r="BB8" s="122">
        <f t="shared" si="56"/>
        <v>91.515059999999977</v>
      </c>
      <c r="BC8" s="121"/>
      <c r="BD8" s="120">
        <f t="shared" si="45"/>
        <v>-4808.2850000000008</v>
      </c>
      <c r="BE8" s="123">
        <v>48.036000000000001</v>
      </c>
      <c r="BF8" s="121">
        <f t="shared" si="46"/>
        <v>6.9400000000000048</v>
      </c>
      <c r="BG8" s="122">
        <f t="shared" si="57"/>
        <v>33.381400000000021</v>
      </c>
      <c r="BH8" s="121"/>
      <c r="BI8" s="120">
        <f t="shared" si="47"/>
        <v>-4774.9036000000006</v>
      </c>
      <c r="BJ8" s="181">
        <v>48.06</v>
      </c>
      <c r="BK8" s="121">
        <f t="shared" si="58"/>
        <v>2.4000000000000909E-2</v>
      </c>
      <c r="BL8" s="122">
        <f t="shared" si="59"/>
        <v>0.11544000000000436</v>
      </c>
      <c r="BM8" s="121"/>
      <c r="BN8" s="158">
        <f t="shared" si="60"/>
        <v>-4774.788160000001</v>
      </c>
      <c r="BO8" s="123"/>
      <c r="BP8" s="121"/>
      <c r="BQ8" s="122">
        <f t="shared" si="62"/>
        <v>0</v>
      </c>
      <c r="BR8" s="121"/>
      <c r="BS8" s="120">
        <f t="shared" si="63"/>
        <v>-4774.788160000001</v>
      </c>
      <c r="BT8" s="123"/>
      <c r="BU8" s="121">
        <f t="shared" si="64"/>
        <v>0</v>
      </c>
      <c r="BV8" s="122">
        <f t="shared" si="65"/>
        <v>0</v>
      </c>
      <c r="BW8" s="121"/>
      <c r="BX8" s="120">
        <f t="shared" si="66"/>
        <v>-4774.788160000001</v>
      </c>
      <c r="BY8" s="123"/>
      <c r="BZ8" s="111">
        <f t="shared" si="67"/>
        <v>0</v>
      </c>
      <c r="CA8" s="122">
        <f t="shared" si="68"/>
        <v>0</v>
      </c>
      <c r="CB8" s="121"/>
      <c r="CC8" s="120">
        <f t="shared" si="69"/>
        <v>-4774.788160000001</v>
      </c>
      <c r="CD8" s="123"/>
      <c r="CE8" s="111">
        <f t="shared" si="70"/>
        <v>0</v>
      </c>
      <c r="CF8" s="122">
        <f t="shared" si="71"/>
        <v>0</v>
      </c>
      <c r="CG8" s="121"/>
      <c r="CH8" s="120">
        <f t="shared" si="72"/>
        <v>-4774.788160000001</v>
      </c>
      <c r="CI8" s="123"/>
      <c r="CJ8" s="111">
        <f t="shared" si="73"/>
        <v>0</v>
      </c>
      <c r="CK8" s="122">
        <f t="shared" si="74"/>
        <v>0</v>
      </c>
      <c r="CL8" s="121"/>
      <c r="CM8" s="120">
        <f t="shared" si="75"/>
        <v>-4774.788160000001</v>
      </c>
      <c r="CN8" s="121"/>
      <c r="CO8" s="152">
        <f t="shared" si="48"/>
        <v>-4774.788160000001</v>
      </c>
      <c r="CP8" s="121"/>
      <c r="CQ8" s="152">
        <f t="shared" si="49"/>
        <v>-4774.788160000001</v>
      </c>
      <c r="CR8" s="121"/>
      <c r="CS8" s="196">
        <f t="shared" si="50"/>
        <v>-4774.788160000001</v>
      </c>
      <c r="CT8" s="121"/>
      <c r="CU8" s="196">
        <f t="shared" si="51"/>
        <v>-4774.788160000001</v>
      </c>
      <c r="CV8" s="121"/>
      <c r="CW8" s="196">
        <f t="shared" si="52"/>
        <v>-4774.788160000001</v>
      </c>
      <c r="CX8" s="121"/>
      <c r="CY8" s="196">
        <f t="shared" si="53"/>
        <v>-4774.788160000001</v>
      </c>
      <c r="CZ8" s="121"/>
      <c r="DA8" s="196">
        <f t="shared" si="54"/>
        <v>-4774.788160000001</v>
      </c>
      <c r="DB8" s="121"/>
      <c r="DC8" s="196">
        <f t="shared" si="55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121"/>
      <c r="DO8" s="196">
        <f t="shared" si="5"/>
        <v>-4774.788160000001</v>
      </c>
      <c r="DP8" s="121"/>
      <c r="DQ8" s="196">
        <f t="shared" si="6"/>
        <v>-4774.788160000001</v>
      </c>
      <c r="DR8" s="121"/>
      <c r="DS8" s="196">
        <f t="shared" si="7"/>
        <v>-4774.788160000001</v>
      </c>
      <c r="DT8" s="121"/>
      <c r="DU8" s="196">
        <f t="shared" si="8"/>
        <v>-4774.788160000001</v>
      </c>
      <c r="DV8" s="121"/>
      <c r="DW8" s="196">
        <f t="shared" si="9"/>
        <v>-4774.788160000001</v>
      </c>
      <c r="DX8" s="121"/>
      <c r="DY8" s="196">
        <f t="shared" si="10"/>
        <v>-4774.788160000001</v>
      </c>
      <c r="DZ8" s="121"/>
      <c r="EA8" s="196">
        <f t="shared" si="11"/>
        <v>-4774.788160000001</v>
      </c>
      <c r="EB8" s="121"/>
      <c r="EC8" s="196">
        <f t="shared" si="12"/>
        <v>-4774.788160000001</v>
      </c>
      <c r="ED8" s="121"/>
      <c r="EE8" s="196">
        <f t="shared" si="13"/>
        <v>-4774.788160000001</v>
      </c>
      <c r="EF8" s="121"/>
      <c r="EG8" s="196">
        <f t="shared" si="14"/>
        <v>-4774.788160000001</v>
      </c>
      <c r="EH8" s="121"/>
      <c r="EI8" s="196">
        <f t="shared" si="15"/>
        <v>-4774.788160000001</v>
      </c>
      <c r="EJ8" s="121"/>
      <c r="EK8" s="196">
        <f t="shared" si="16"/>
        <v>-4774.788160000001</v>
      </c>
      <c r="EL8" s="121"/>
      <c r="EM8" s="196">
        <f t="shared" si="17"/>
        <v>-4774.788160000001</v>
      </c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18"/>
        <v>0</v>
      </c>
      <c r="J9" s="122">
        <f t="shared" si="19"/>
        <v>0</v>
      </c>
      <c r="K9" s="184">
        <v>37.088000000000001</v>
      </c>
      <c r="L9" s="121">
        <f t="shared" si="20"/>
        <v>37.088000000000001</v>
      </c>
      <c r="M9" s="122">
        <f t="shared" si="21"/>
        <v>168.37952000000001</v>
      </c>
      <c r="N9" s="122">
        <f t="shared" si="22"/>
        <v>168.37952000000001</v>
      </c>
      <c r="O9" s="122">
        <v>0</v>
      </c>
      <c r="P9" s="120">
        <f t="shared" ref="P9:P69" si="76">C9+N9-O9</f>
        <v>168.37952000000001</v>
      </c>
      <c r="Q9" s="121">
        <v>41.063000000000002</v>
      </c>
      <c r="R9" s="121">
        <f t="shared" si="23"/>
        <v>3.9750000000000014</v>
      </c>
      <c r="S9" s="122">
        <f t="shared" si="24"/>
        <v>18.046500000000005</v>
      </c>
      <c r="T9" s="122"/>
      <c r="U9" s="120">
        <f t="shared" si="25"/>
        <v>186.42602000000002</v>
      </c>
      <c r="V9" s="121">
        <v>41.063000000000002</v>
      </c>
      <c r="W9" s="121">
        <f t="shared" si="26"/>
        <v>0</v>
      </c>
      <c r="X9" s="122">
        <f t="shared" si="27"/>
        <v>0</v>
      </c>
      <c r="Y9" s="122"/>
      <c r="Z9" s="120">
        <f t="shared" si="28"/>
        <v>186.42602000000002</v>
      </c>
      <c r="AA9" s="121">
        <v>41.063000000000002</v>
      </c>
      <c r="AB9" s="121">
        <f t="shared" si="29"/>
        <v>0</v>
      </c>
      <c r="AC9" s="122">
        <f t="shared" si="30"/>
        <v>0</v>
      </c>
      <c r="AD9" s="122"/>
      <c r="AE9" s="120">
        <f t="shared" si="31"/>
        <v>186.42602000000002</v>
      </c>
      <c r="AF9" s="121">
        <f>VLOOKUP(A9,Лист4!$A$2:$F$175,6,FALSE)</f>
        <v>41.063000000000002</v>
      </c>
      <c r="AG9" s="121">
        <f t="shared" si="32"/>
        <v>0</v>
      </c>
      <c r="AH9" s="122">
        <f t="shared" si="33"/>
        <v>0</v>
      </c>
      <c r="AI9" s="122"/>
      <c r="AJ9" s="120">
        <f t="shared" si="34"/>
        <v>186.42602000000002</v>
      </c>
      <c r="AK9" s="121">
        <f>VLOOKUP(A9,Лист6!$A$2:$F$175,6,FALSE)</f>
        <v>41.064999999999998</v>
      </c>
      <c r="AL9" s="121">
        <f t="shared" si="35"/>
        <v>1.9999999999953388E-3</v>
      </c>
      <c r="AM9" s="122">
        <f t="shared" si="36"/>
        <v>9.0799999999788376E-3</v>
      </c>
      <c r="AN9" s="122"/>
      <c r="AO9" s="120">
        <f t="shared" si="37"/>
        <v>186.43510000000001</v>
      </c>
      <c r="AP9" s="123">
        <v>48.091000000000001</v>
      </c>
      <c r="AQ9" s="121">
        <f t="shared" si="38"/>
        <v>7.0260000000000034</v>
      </c>
      <c r="AR9" s="121">
        <f t="shared" si="39"/>
        <v>31.898040000000016</v>
      </c>
      <c r="AS9" s="121"/>
      <c r="AT9" s="120">
        <f t="shared" si="40"/>
        <v>218.33314000000001</v>
      </c>
      <c r="AU9" s="123">
        <v>61.003999999999998</v>
      </c>
      <c r="AV9" s="121">
        <f t="shared" si="41"/>
        <v>12.912999999999997</v>
      </c>
      <c r="AW9" s="122">
        <f t="shared" si="42"/>
        <v>58.625019999999985</v>
      </c>
      <c r="AX9" s="121"/>
      <c r="AY9" s="120">
        <f t="shared" si="43"/>
        <v>276.95816000000002</v>
      </c>
      <c r="AZ9" s="123">
        <v>103.02</v>
      </c>
      <c r="BA9" s="121">
        <f t="shared" si="44"/>
        <v>42.015999999999998</v>
      </c>
      <c r="BB9" s="122">
        <f t="shared" si="56"/>
        <v>202.09695999999997</v>
      </c>
      <c r="BC9" s="121"/>
      <c r="BD9" s="120">
        <f t="shared" si="45"/>
        <v>479.05511999999999</v>
      </c>
      <c r="BE9" s="123">
        <v>116.02</v>
      </c>
      <c r="BF9" s="121">
        <f t="shared" si="46"/>
        <v>13</v>
      </c>
      <c r="BG9" s="122">
        <f t="shared" si="57"/>
        <v>62.529999999999994</v>
      </c>
      <c r="BH9" s="121"/>
      <c r="BI9" s="120">
        <f t="shared" si="47"/>
        <v>541.58511999999996</v>
      </c>
      <c r="BJ9" s="123">
        <v>175.02199999999999</v>
      </c>
      <c r="BK9" s="121">
        <f t="shared" si="58"/>
        <v>59.001999999999995</v>
      </c>
      <c r="BL9" s="122">
        <f t="shared" si="59"/>
        <v>283.79961999999995</v>
      </c>
      <c r="BM9" s="121"/>
      <c r="BN9" s="120">
        <f t="shared" si="60"/>
        <v>825.38473999999997</v>
      </c>
      <c r="BO9" s="170">
        <v>213.00399999999999</v>
      </c>
      <c r="BP9" s="121">
        <f t="shared" si="61"/>
        <v>37.981999999999999</v>
      </c>
      <c r="BQ9" s="122">
        <f t="shared" si="62"/>
        <v>182.69341999999997</v>
      </c>
      <c r="BR9" s="121">
        <v>795</v>
      </c>
      <c r="BS9" s="144">
        <f t="shared" si="63"/>
        <v>213.07815999999991</v>
      </c>
      <c r="BT9" s="123"/>
      <c r="BU9" s="121"/>
      <c r="BV9" s="122">
        <f t="shared" si="65"/>
        <v>0</v>
      </c>
      <c r="BW9" s="121"/>
      <c r="BX9" s="120">
        <f t="shared" si="66"/>
        <v>213.07815999999991</v>
      </c>
      <c r="BY9" s="123"/>
      <c r="BZ9" s="111">
        <f t="shared" si="67"/>
        <v>0</v>
      </c>
      <c r="CA9" s="122">
        <f t="shared" si="68"/>
        <v>0</v>
      </c>
      <c r="CB9" s="121"/>
      <c r="CC9" s="120">
        <f t="shared" si="69"/>
        <v>213.07815999999991</v>
      </c>
      <c r="CD9" s="123"/>
      <c r="CE9" s="111">
        <f t="shared" si="70"/>
        <v>0</v>
      </c>
      <c r="CF9" s="122">
        <f t="shared" si="71"/>
        <v>0</v>
      </c>
      <c r="CG9" s="121"/>
      <c r="CH9" s="120">
        <f t="shared" si="72"/>
        <v>213.07815999999991</v>
      </c>
      <c r="CI9" s="123"/>
      <c r="CJ9" s="111">
        <f>CI9-CD9</f>
        <v>0</v>
      </c>
      <c r="CK9" s="122">
        <f t="shared" si="74"/>
        <v>0</v>
      </c>
      <c r="CL9" s="121"/>
      <c r="CM9" s="120">
        <f>CH9+CK9-CL9</f>
        <v>213.07815999999991</v>
      </c>
      <c r="CN9" s="121"/>
      <c r="CO9" s="196">
        <f t="shared" si="48"/>
        <v>213.07815999999991</v>
      </c>
      <c r="CP9" s="111"/>
      <c r="CQ9" s="196">
        <f t="shared" si="49"/>
        <v>213.07815999999991</v>
      </c>
      <c r="CR9" s="111"/>
      <c r="CS9" s="196">
        <f t="shared" si="50"/>
        <v>213.07815999999991</v>
      </c>
      <c r="CT9" s="111"/>
      <c r="CU9" s="196">
        <f t="shared" si="51"/>
        <v>213.07815999999991</v>
      </c>
      <c r="CV9" s="111"/>
      <c r="CW9" s="196">
        <f t="shared" si="52"/>
        <v>213.07815999999991</v>
      </c>
      <c r="CX9" s="111"/>
      <c r="CY9" s="196">
        <f t="shared" si="53"/>
        <v>213.07815999999991</v>
      </c>
      <c r="CZ9" s="111"/>
      <c r="DA9" s="196">
        <f t="shared" si="54"/>
        <v>213.07815999999991</v>
      </c>
      <c r="DB9" s="111"/>
      <c r="DC9" s="196">
        <f t="shared" si="55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111"/>
      <c r="DO9" s="196">
        <f t="shared" si="5"/>
        <v>213.07815999999991</v>
      </c>
      <c r="DP9" s="111"/>
      <c r="DQ9" s="196">
        <f t="shared" si="6"/>
        <v>213.07815999999991</v>
      </c>
      <c r="DR9" s="111"/>
      <c r="DS9" s="196">
        <f t="shared" si="7"/>
        <v>213.07815999999991</v>
      </c>
      <c r="DT9" s="111"/>
      <c r="DU9" s="196">
        <f t="shared" si="8"/>
        <v>213.07815999999991</v>
      </c>
      <c r="DV9" s="111"/>
      <c r="DW9" s="196">
        <f t="shared" si="9"/>
        <v>213.07815999999991</v>
      </c>
      <c r="DX9" s="111"/>
      <c r="DY9" s="196">
        <f t="shared" si="10"/>
        <v>213.07815999999991</v>
      </c>
      <c r="DZ9" s="111"/>
      <c r="EA9" s="196">
        <f t="shared" si="11"/>
        <v>213.07815999999991</v>
      </c>
      <c r="EB9" s="111"/>
      <c r="EC9" s="196">
        <f t="shared" si="12"/>
        <v>213.07815999999991</v>
      </c>
      <c r="ED9" s="111"/>
      <c r="EE9" s="196">
        <f t="shared" si="13"/>
        <v>213.07815999999991</v>
      </c>
      <c r="EF9" s="111"/>
      <c r="EG9" s="196">
        <f t="shared" si="14"/>
        <v>213.07815999999991</v>
      </c>
      <c r="EH9" s="111"/>
      <c r="EI9" s="196">
        <f t="shared" si="15"/>
        <v>213.07815999999991</v>
      </c>
      <c r="EJ9" s="111"/>
      <c r="EK9" s="196">
        <f t="shared" si="16"/>
        <v>213.07815999999991</v>
      </c>
      <c r="EL9" s="111"/>
      <c r="EM9" s="196">
        <f t="shared" si="17"/>
        <v>213.07815999999991</v>
      </c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18"/>
        <v>6119.9630000000016</v>
      </c>
      <c r="J10" s="122">
        <f t="shared" si="19"/>
        <v>25581.445340000006</v>
      </c>
      <c r="K10" s="184">
        <v>19368.032999999999</v>
      </c>
      <c r="L10" s="121">
        <f t="shared" si="20"/>
        <v>3826.9759999999987</v>
      </c>
      <c r="M10" s="122">
        <f t="shared" si="21"/>
        <v>17374.471039999993</v>
      </c>
      <c r="N10" s="122">
        <f t="shared" si="22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23"/>
        <v>1930.0299999999988</v>
      </c>
      <c r="S10" s="122">
        <f t="shared" si="24"/>
        <v>8762.3361999999943</v>
      </c>
      <c r="T10" s="122"/>
      <c r="U10" s="120">
        <f t="shared" si="25"/>
        <v>86949.486199999985</v>
      </c>
      <c r="V10" s="121">
        <v>23800.005000000001</v>
      </c>
      <c r="W10" s="121">
        <f t="shared" si="26"/>
        <v>2501.9420000000027</v>
      </c>
      <c r="X10" s="122">
        <f t="shared" si="27"/>
        <v>11358.816680000013</v>
      </c>
      <c r="Y10" s="122"/>
      <c r="Z10" s="120">
        <f t="shared" si="28"/>
        <v>98308.302880000003</v>
      </c>
      <c r="AA10" s="121">
        <v>25730.097000000002</v>
      </c>
      <c r="AB10" s="121">
        <f t="shared" si="29"/>
        <v>1930.0920000000006</v>
      </c>
      <c r="AC10" s="122">
        <f t="shared" si="30"/>
        <v>8762.617680000003</v>
      </c>
      <c r="AD10" s="122">
        <v>5000</v>
      </c>
      <c r="AE10" s="120">
        <f t="shared" si="31"/>
        <v>102070.92056</v>
      </c>
      <c r="AF10" s="121">
        <f>VLOOKUP(A10,Лист4!$A$2:$F$175,6,FALSE)</f>
        <v>27309.05</v>
      </c>
      <c r="AG10" s="121">
        <f t="shared" si="32"/>
        <v>1578.9529999999977</v>
      </c>
      <c r="AH10" s="122">
        <f t="shared" si="33"/>
        <v>7168.4466199999897</v>
      </c>
      <c r="AI10" s="122">
        <v>6358.8</v>
      </c>
      <c r="AJ10" s="120">
        <f t="shared" si="34"/>
        <v>102880.56717999998</v>
      </c>
      <c r="AK10" s="121">
        <f>VLOOKUP(A10,Лист6!$A$2:$F$175,6,FALSE)</f>
        <v>28703.071</v>
      </c>
      <c r="AL10" s="121">
        <f t="shared" si="35"/>
        <v>1394.0210000000006</v>
      </c>
      <c r="AM10" s="122">
        <f t="shared" si="36"/>
        <v>6328.8553400000028</v>
      </c>
      <c r="AN10" s="122"/>
      <c r="AO10" s="120">
        <f t="shared" si="37"/>
        <v>109209.42251999999</v>
      </c>
      <c r="AP10" s="123">
        <v>29161.047999999999</v>
      </c>
      <c r="AQ10" s="121">
        <f>AP10-AK10</f>
        <v>457.97699999999895</v>
      </c>
      <c r="AR10" s="121">
        <f t="shared" si="39"/>
        <v>2079.215579999995</v>
      </c>
      <c r="AS10" s="121"/>
      <c r="AT10" s="120">
        <f t="shared" si="40"/>
        <v>111288.63809999998</v>
      </c>
      <c r="AU10" s="181">
        <v>29511.004000000001</v>
      </c>
      <c r="AV10" s="121">
        <f t="shared" si="41"/>
        <v>349.95600000000195</v>
      </c>
      <c r="AW10" s="122">
        <f t="shared" si="42"/>
        <v>1588.8002400000089</v>
      </c>
      <c r="AX10" s="121"/>
      <c r="AY10" s="152">
        <f t="shared" si="43"/>
        <v>112877.43833999999</v>
      </c>
      <c r="AZ10" s="123"/>
      <c r="BA10" s="121"/>
      <c r="BB10" s="122">
        <f t="shared" si="56"/>
        <v>0</v>
      </c>
      <c r="BC10" s="121"/>
      <c r="BD10" s="120">
        <f t="shared" si="45"/>
        <v>112877.43833999999</v>
      </c>
      <c r="BE10" s="123"/>
      <c r="BF10" s="121">
        <f t="shared" si="46"/>
        <v>0</v>
      </c>
      <c r="BG10" s="122">
        <f t="shared" si="57"/>
        <v>0</v>
      </c>
      <c r="BH10" s="121"/>
      <c r="BI10" s="120">
        <f t="shared" si="47"/>
        <v>112877.43833999999</v>
      </c>
      <c r="BJ10" s="123"/>
      <c r="BK10" s="121">
        <f t="shared" si="58"/>
        <v>0</v>
      </c>
      <c r="BL10" s="122">
        <f t="shared" si="59"/>
        <v>0</v>
      </c>
      <c r="BM10" s="121"/>
      <c r="BN10" s="120">
        <f t="shared" si="60"/>
        <v>112877.43833999999</v>
      </c>
      <c r="BO10" s="123"/>
      <c r="BP10" s="121">
        <f t="shared" si="61"/>
        <v>0</v>
      </c>
      <c r="BQ10" s="122">
        <f t="shared" si="62"/>
        <v>0</v>
      </c>
      <c r="BR10" s="121"/>
      <c r="BS10" s="120">
        <f t="shared" si="63"/>
        <v>112877.43833999999</v>
      </c>
      <c r="BT10" s="123"/>
      <c r="BU10" s="121">
        <f t="shared" si="64"/>
        <v>0</v>
      </c>
      <c r="BV10" s="122">
        <f t="shared" si="65"/>
        <v>0</v>
      </c>
      <c r="BW10" s="121"/>
      <c r="BX10" s="120">
        <f t="shared" si="66"/>
        <v>112877.43833999999</v>
      </c>
      <c r="BY10" s="123"/>
      <c r="BZ10" s="111">
        <f t="shared" si="67"/>
        <v>0</v>
      </c>
      <c r="CA10" s="122">
        <f t="shared" si="68"/>
        <v>0</v>
      </c>
      <c r="CB10" s="121"/>
      <c r="CC10" s="120">
        <f t="shared" si="69"/>
        <v>112877.43833999999</v>
      </c>
      <c r="CD10" s="123"/>
      <c r="CE10" s="111">
        <f t="shared" si="70"/>
        <v>0</v>
      </c>
      <c r="CF10" s="122">
        <f t="shared" si="71"/>
        <v>0</v>
      </c>
      <c r="CG10" s="121"/>
      <c r="CH10" s="120">
        <f t="shared" si="72"/>
        <v>112877.43833999999</v>
      </c>
      <c r="CI10" s="123"/>
      <c r="CJ10" s="111">
        <f t="shared" ref="CJ10:CJ73" si="77">CI10-CD10</f>
        <v>0</v>
      </c>
      <c r="CK10" s="122">
        <f t="shared" si="74"/>
        <v>0</v>
      </c>
      <c r="CL10" s="121"/>
      <c r="CM10" s="120">
        <f t="shared" si="75"/>
        <v>112877.43833999999</v>
      </c>
      <c r="CN10" s="121"/>
      <c r="CO10" s="196">
        <f t="shared" si="48"/>
        <v>112877.43833999999</v>
      </c>
      <c r="CP10" s="111"/>
      <c r="CQ10" s="196">
        <f t="shared" si="49"/>
        <v>112877.43833999999</v>
      </c>
      <c r="CR10" s="111"/>
      <c r="CS10" s="196">
        <f t="shared" si="50"/>
        <v>112877.43833999999</v>
      </c>
      <c r="CT10" s="111"/>
      <c r="CU10" s="196">
        <f t="shared" si="51"/>
        <v>112877.43833999999</v>
      </c>
      <c r="CV10" s="111"/>
      <c r="CW10" s="196">
        <f t="shared" si="52"/>
        <v>112877.43833999999</v>
      </c>
      <c r="CX10" s="111"/>
      <c r="CY10" s="196">
        <f t="shared" si="53"/>
        <v>112877.43833999999</v>
      </c>
      <c r="CZ10" s="111"/>
      <c r="DA10" s="196">
        <f t="shared" si="54"/>
        <v>112877.43833999999</v>
      </c>
      <c r="DB10" s="111"/>
      <c r="DC10" s="196">
        <f t="shared" si="55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111"/>
      <c r="DO10" s="196">
        <f t="shared" si="5"/>
        <v>112877.43833999999</v>
      </c>
      <c r="DP10" s="111"/>
      <c r="DQ10" s="196">
        <f t="shared" si="6"/>
        <v>112877.43833999999</v>
      </c>
      <c r="DR10" s="111"/>
      <c r="DS10" s="196">
        <f t="shared" si="7"/>
        <v>112877.43833999999</v>
      </c>
      <c r="DT10" s="111"/>
      <c r="DU10" s="196">
        <f t="shared" si="8"/>
        <v>112877.43833999999</v>
      </c>
      <c r="DV10" s="111"/>
      <c r="DW10" s="196">
        <f t="shared" si="9"/>
        <v>112877.43833999999</v>
      </c>
      <c r="DX10" s="111"/>
      <c r="DY10" s="196">
        <f t="shared" si="10"/>
        <v>112877.43833999999</v>
      </c>
      <c r="DZ10" s="111"/>
      <c r="EA10" s="196">
        <f t="shared" si="11"/>
        <v>112877.43833999999</v>
      </c>
      <c r="EB10" s="111"/>
      <c r="EC10" s="196">
        <f t="shared" si="12"/>
        <v>112877.43833999999</v>
      </c>
      <c r="ED10" s="111"/>
      <c r="EE10" s="196">
        <f t="shared" si="13"/>
        <v>112877.43833999999</v>
      </c>
      <c r="EF10" s="111"/>
      <c r="EG10" s="196">
        <f t="shared" si="14"/>
        <v>112877.43833999999</v>
      </c>
      <c r="EH10" s="111"/>
      <c r="EI10" s="196">
        <f t="shared" si="15"/>
        <v>112877.43833999999</v>
      </c>
      <c r="EJ10" s="111"/>
      <c r="EK10" s="196">
        <f t="shared" si="16"/>
        <v>112877.43833999999</v>
      </c>
      <c r="EL10" s="111"/>
      <c r="EM10" s="196">
        <f t="shared" si="17"/>
        <v>112877.43833999999</v>
      </c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18"/>
        <v>31.961999999999989</v>
      </c>
      <c r="J11" s="122">
        <f t="shared" si="19"/>
        <v>133.60115999999994</v>
      </c>
      <c r="K11" s="184">
        <v>2271.096</v>
      </c>
      <c r="L11" s="121">
        <f t="shared" si="20"/>
        <v>45.067000000000007</v>
      </c>
      <c r="M11" s="122">
        <f t="shared" si="21"/>
        <v>204.60418000000004</v>
      </c>
      <c r="N11" s="122">
        <f t="shared" si="22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23"/>
        <v>0.96999999999979991</v>
      </c>
      <c r="S11" s="122">
        <f t="shared" si="24"/>
        <v>4.4037999999990918</v>
      </c>
      <c r="T11" s="122"/>
      <c r="U11" s="128">
        <f t="shared" si="25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56"/>
        <v>0</v>
      </c>
      <c r="BC11" s="121"/>
      <c r="BD11" s="120"/>
      <c r="BE11" s="123"/>
      <c r="BF11" s="121"/>
      <c r="BG11" s="122">
        <f t="shared" si="57"/>
        <v>0</v>
      </c>
      <c r="BH11" s="121"/>
      <c r="BI11" s="120"/>
      <c r="BJ11" s="123"/>
      <c r="BK11" s="121"/>
      <c r="BL11" s="122">
        <f t="shared" si="59"/>
        <v>0</v>
      </c>
      <c r="BM11" s="121"/>
      <c r="BN11" s="120">
        <f t="shared" si="60"/>
        <v>0</v>
      </c>
      <c r="BO11" s="123"/>
      <c r="BP11" s="121">
        <f t="shared" si="61"/>
        <v>0</v>
      </c>
      <c r="BQ11" s="122">
        <f t="shared" si="62"/>
        <v>0</v>
      </c>
      <c r="BR11" s="121"/>
      <c r="BS11" s="120">
        <f t="shared" si="63"/>
        <v>0</v>
      </c>
      <c r="BT11" s="123"/>
      <c r="BU11" s="121">
        <f t="shared" si="64"/>
        <v>0</v>
      </c>
      <c r="BV11" s="122">
        <f t="shared" si="65"/>
        <v>0</v>
      </c>
      <c r="BW11" s="121"/>
      <c r="BX11" s="120">
        <f t="shared" si="66"/>
        <v>0</v>
      </c>
      <c r="BY11" s="123"/>
      <c r="BZ11" s="111">
        <f t="shared" si="67"/>
        <v>0</v>
      </c>
      <c r="CA11" s="122">
        <f t="shared" si="68"/>
        <v>0</v>
      </c>
      <c r="CB11" s="121"/>
      <c r="CC11" s="120">
        <f t="shared" si="69"/>
        <v>0</v>
      </c>
      <c r="CD11" s="123"/>
      <c r="CE11" s="111">
        <f t="shared" si="70"/>
        <v>0</v>
      </c>
      <c r="CF11" s="122">
        <f t="shared" si="71"/>
        <v>0</v>
      </c>
      <c r="CG11" s="121"/>
      <c r="CH11" s="120">
        <f t="shared" si="72"/>
        <v>0</v>
      </c>
      <c r="CI11" s="123"/>
      <c r="CJ11" s="111">
        <f t="shared" si="77"/>
        <v>0</v>
      </c>
      <c r="CK11" s="122">
        <f t="shared" si="74"/>
        <v>0</v>
      </c>
      <c r="CL11" s="121"/>
      <c r="CM11" s="120">
        <f t="shared" si="75"/>
        <v>0</v>
      </c>
      <c r="CN11" s="121"/>
      <c r="CO11" s="196">
        <f t="shared" si="48"/>
        <v>0</v>
      </c>
      <c r="CP11" s="111"/>
      <c r="CQ11" s="196">
        <f t="shared" si="49"/>
        <v>0</v>
      </c>
      <c r="CR11" s="111"/>
      <c r="CS11" s="196">
        <f t="shared" si="50"/>
        <v>0</v>
      </c>
      <c r="CT11" s="111"/>
      <c r="CU11" s="196">
        <f t="shared" si="51"/>
        <v>0</v>
      </c>
      <c r="CV11" s="111"/>
      <c r="CW11" s="196">
        <f t="shared" si="52"/>
        <v>0</v>
      </c>
      <c r="CX11" s="111"/>
      <c r="CY11" s="196">
        <f t="shared" si="53"/>
        <v>0</v>
      </c>
      <c r="CZ11" s="111"/>
      <c r="DA11" s="196">
        <f t="shared" si="54"/>
        <v>0</v>
      </c>
      <c r="DB11" s="111"/>
      <c r="DC11" s="196">
        <f t="shared" si="55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111"/>
      <c r="DO11" s="196">
        <f t="shared" si="5"/>
        <v>0</v>
      </c>
      <c r="DP11" s="111"/>
      <c r="DQ11" s="196">
        <f t="shared" si="6"/>
        <v>0</v>
      </c>
      <c r="DR11" s="111"/>
      <c r="DS11" s="196">
        <f t="shared" si="7"/>
        <v>0</v>
      </c>
      <c r="DT11" s="111"/>
      <c r="DU11" s="196">
        <f t="shared" si="8"/>
        <v>0</v>
      </c>
      <c r="DV11" s="111"/>
      <c r="DW11" s="196">
        <f t="shared" si="9"/>
        <v>0</v>
      </c>
      <c r="DX11" s="111"/>
      <c r="DY11" s="196">
        <f t="shared" si="10"/>
        <v>0</v>
      </c>
      <c r="DZ11" s="111"/>
      <c r="EA11" s="196">
        <f t="shared" si="11"/>
        <v>0</v>
      </c>
      <c r="EB11" s="111"/>
      <c r="EC11" s="196">
        <f t="shared" si="12"/>
        <v>0</v>
      </c>
      <c r="ED11" s="111"/>
      <c r="EE11" s="196">
        <f t="shared" si="13"/>
        <v>0</v>
      </c>
      <c r="EF11" s="111"/>
      <c r="EG11" s="196">
        <f t="shared" si="14"/>
        <v>0</v>
      </c>
      <c r="EH11" s="111"/>
      <c r="EI11" s="196">
        <f t="shared" si="15"/>
        <v>0</v>
      </c>
      <c r="EJ11" s="111"/>
      <c r="EK11" s="196">
        <f t="shared" si="16"/>
        <v>0</v>
      </c>
      <c r="EL11" s="111"/>
      <c r="EM11" s="196">
        <f t="shared" si="17"/>
        <v>0</v>
      </c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18"/>
        <v>8036.9459999999999</v>
      </c>
      <c r="J12" s="224">
        <f t="shared" si="19"/>
        <v>33594.434279999994</v>
      </c>
      <c r="K12" s="225">
        <v>39684.050999999999</v>
      </c>
      <c r="L12" s="96">
        <f t="shared" si="20"/>
        <v>5832.0449999999983</v>
      </c>
      <c r="M12" s="224">
        <f t="shared" si="21"/>
        <v>26477.484299999993</v>
      </c>
      <c r="N12" s="224">
        <f t="shared" si="22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23"/>
        <v>1562.9499999999971</v>
      </c>
      <c r="S12" s="224">
        <f t="shared" si="24"/>
        <v>7095.7929999999869</v>
      </c>
      <c r="T12" s="224"/>
      <c r="U12" s="226">
        <f t="shared" si="25"/>
        <v>79054.072999999989</v>
      </c>
      <c r="V12" s="96">
        <v>43430.004000000001</v>
      </c>
      <c r="W12" s="96">
        <f t="shared" si="26"/>
        <v>2183.0030000000042</v>
      </c>
      <c r="X12" s="224">
        <f t="shared" si="27"/>
        <v>9910.8336200000194</v>
      </c>
      <c r="Y12" s="224"/>
      <c r="Z12" s="226">
        <f t="shared" si="28"/>
        <v>88964.906620000009</v>
      </c>
      <c r="AA12" s="96">
        <v>44879.099000000002</v>
      </c>
      <c r="AB12" s="96">
        <f t="shared" si="29"/>
        <v>1449.0950000000012</v>
      </c>
      <c r="AC12" s="224">
        <f t="shared" si="30"/>
        <v>6578.8913000000057</v>
      </c>
      <c r="AD12" s="224"/>
      <c r="AE12" s="226">
        <f t="shared" si="31"/>
        <v>95543.797920000012</v>
      </c>
      <c r="AF12" s="96">
        <f>VLOOKUP(A12,Лист4!$A$2:$F$175,6,FALSE)</f>
        <v>45461.014000000003</v>
      </c>
      <c r="AG12" s="96">
        <f t="shared" si="32"/>
        <v>581.91500000000087</v>
      </c>
      <c r="AH12" s="224">
        <f t="shared" si="33"/>
        <v>2641.8941000000041</v>
      </c>
      <c r="AI12" s="224">
        <v>10000</v>
      </c>
      <c r="AJ12" s="226">
        <f t="shared" si="34"/>
        <v>88185.692020000017</v>
      </c>
      <c r="AK12" s="96">
        <f>VLOOKUP(A12,Лист6!$A$2:$F$175,6,FALSE)</f>
        <v>45828.072</v>
      </c>
      <c r="AL12" s="96">
        <f t="shared" si="35"/>
        <v>367.05799999999726</v>
      </c>
      <c r="AM12" s="224">
        <f t="shared" si="36"/>
        <v>1666.4433199999876</v>
      </c>
      <c r="AN12" s="224"/>
      <c r="AO12" s="226">
        <f t="shared" si="37"/>
        <v>89852.135340000008</v>
      </c>
      <c r="AP12" s="91">
        <v>45904.027999999998</v>
      </c>
      <c r="AQ12" s="96">
        <f t="shared" si="38"/>
        <v>75.955999999998312</v>
      </c>
      <c r="AR12" s="96">
        <f t="shared" si="39"/>
        <v>344.84023999999232</v>
      </c>
      <c r="AS12" s="96"/>
      <c r="AT12" s="226">
        <f t="shared" si="40"/>
        <v>90196.975579999998</v>
      </c>
      <c r="AU12" s="91">
        <v>46972.091999999997</v>
      </c>
      <c r="AV12" s="96">
        <f t="shared" si="41"/>
        <v>1068.0639999999985</v>
      </c>
      <c r="AW12" s="224">
        <f t="shared" si="42"/>
        <v>4849.0105599999933</v>
      </c>
      <c r="AX12" s="96"/>
      <c r="AY12" s="226">
        <f t="shared" si="43"/>
        <v>95045.986139999994</v>
      </c>
      <c r="AZ12" s="91">
        <v>47518.087</v>
      </c>
      <c r="BA12" s="96">
        <f t="shared" si="44"/>
        <v>545.99500000000262</v>
      </c>
      <c r="BB12" s="224">
        <f t="shared" si="56"/>
        <v>2626.2359500000125</v>
      </c>
      <c r="BC12" s="96"/>
      <c r="BD12" s="226">
        <f t="shared" si="45"/>
        <v>97672.22209000001</v>
      </c>
      <c r="BE12" s="91">
        <v>47740.086000000003</v>
      </c>
      <c r="BF12" s="96">
        <f t="shared" si="46"/>
        <v>221.99900000000343</v>
      </c>
      <c r="BG12" s="224">
        <f t="shared" si="57"/>
        <v>1067.8151900000164</v>
      </c>
      <c r="BH12" s="96"/>
      <c r="BI12" s="226">
        <f t="shared" si="47"/>
        <v>98740.037280000033</v>
      </c>
      <c r="BJ12" s="91">
        <v>48063.044999999998</v>
      </c>
      <c r="BK12" s="96">
        <f t="shared" si="58"/>
        <v>322.95899999999529</v>
      </c>
      <c r="BL12" s="224">
        <f t="shared" si="59"/>
        <v>1553.4327899999771</v>
      </c>
      <c r="BM12" s="96"/>
      <c r="BN12" s="226">
        <f t="shared" si="60"/>
        <v>100293.47007000001</v>
      </c>
      <c r="BO12" s="91">
        <v>48486.027999999998</v>
      </c>
      <c r="BP12" s="96">
        <f t="shared" si="61"/>
        <v>422.98300000000017</v>
      </c>
      <c r="BQ12" s="224">
        <f t="shared" si="62"/>
        <v>2034.5482300000008</v>
      </c>
      <c r="BR12" s="96"/>
      <c r="BS12" s="226">
        <f t="shared" si="63"/>
        <v>102328.01830000001</v>
      </c>
      <c r="BT12" s="91">
        <v>49776.02</v>
      </c>
      <c r="BU12" s="96">
        <f t="shared" si="64"/>
        <v>1289.9919999999984</v>
      </c>
      <c r="BV12" s="224">
        <f t="shared" si="65"/>
        <v>6204.8615199999913</v>
      </c>
      <c r="BW12" s="96"/>
      <c r="BX12" s="226">
        <f t="shared" si="66"/>
        <v>108532.87982</v>
      </c>
      <c r="BY12" s="91">
        <v>52402.067000000003</v>
      </c>
      <c r="BZ12" s="217">
        <f t="shared" si="67"/>
        <v>2626.0470000000059</v>
      </c>
      <c r="CA12" s="224">
        <f t="shared" si="68"/>
        <v>12631.286070000027</v>
      </c>
      <c r="CB12" s="96">
        <v>100000</v>
      </c>
      <c r="CC12" s="226">
        <f t="shared" si="69"/>
        <v>21164.165890000033</v>
      </c>
      <c r="CD12" s="91">
        <v>52891.063000000002</v>
      </c>
      <c r="CE12" s="217">
        <f t="shared" si="70"/>
        <v>488.99599999999919</v>
      </c>
      <c r="CF12" s="224">
        <f t="shared" si="71"/>
        <v>2352.070759999996</v>
      </c>
      <c r="CG12" s="96"/>
      <c r="CH12" s="226">
        <f t="shared" si="72"/>
        <v>23516.236650000028</v>
      </c>
      <c r="CI12" s="91">
        <v>54188.040999999997</v>
      </c>
      <c r="CJ12" s="217">
        <f t="shared" si="77"/>
        <v>1296.9779999999955</v>
      </c>
      <c r="CK12" s="224">
        <f t="shared" si="74"/>
        <v>6238.4641799999781</v>
      </c>
      <c r="CL12" s="96"/>
      <c r="CM12" s="287">
        <f t="shared" si="75"/>
        <v>29754.700830000005</v>
      </c>
      <c r="CN12" s="217"/>
      <c r="CO12" s="289">
        <f t="shared" si="48"/>
        <v>29754.700830000005</v>
      </c>
      <c r="CP12" s="217"/>
      <c r="CQ12" s="289">
        <f t="shared" si="49"/>
        <v>29754.700830000005</v>
      </c>
      <c r="CR12" s="217"/>
      <c r="CS12" s="289">
        <f t="shared" si="50"/>
        <v>29754.700830000005</v>
      </c>
      <c r="CT12" s="217"/>
      <c r="CU12" s="289">
        <f t="shared" si="51"/>
        <v>29754.700830000005</v>
      </c>
      <c r="CV12" s="217"/>
      <c r="CW12" s="289">
        <f t="shared" si="52"/>
        <v>29754.700830000005</v>
      </c>
      <c r="CX12" s="217"/>
      <c r="CY12" s="289">
        <f t="shared" si="53"/>
        <v>29754.700830000005</v>
      </c>
      <c r="CZ12" s="217">
        <v>29754.7</v>
      </c>
      <c r="DA12" s="289">
        <f t="shared" si="54"/>
        <v>8.3000000449828804E-4</v>
      </c>
      <c r="DB12" s="217"/>
      <c r="DC12" s="289">
        <f t="shared" si="55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  <c r="DN12" s="217"/>
      <c r="DO12" s="289">
        <f t="shared" si="5"/>
        <v>8.3000000449828804E-4</v>
      </c>
      <c r="DP12" s="217"/>
      <c r="DQ12" s="289">
        <f t="shared" si="6"/>
        <v>8.3000000449828804E-4</v>
      </c>
      <c r="DR12" s="217"/>
      <c r="DS12" s="289">
        <f t="shared" si="7"/>
        <v>8.3000000449828804E-4</v>
      </c>
      <c r="DT12" s="217"/>
      <c r="DU12" s="289">
        <f t="shared" si="8"/>
        <v>8.3000000449828804E-4</v>
      </c>
      <c r="DV12" s="217"/>
      <c r="DW12" s="289">
        <f t="shared" si="9"/>
        <v>8.3000000449828804E-4</v>
      </c>
      <c r="DX12" s="217"/>
      <c r="DY12" s="289">
        <f t="shared" si="10"/>
        <v>8.3000000449828804E-4</v>
      </c>
      <c r="DZ12" s="217"/>
      <c r="EA12" s="289">
        <f t="shared" si="11"/>
        <v>8.3000000449828804E-4</v>
      </c>
      <c r="EB12" s="217"/>
      <c r="EC12" s="289">
        <f t="shared" si="12"/>
        <v>8.3000000449828804E-4</v>
      </c>
      <c r="ED12" s="217"/>
      <c r="EE12" s="289">
        <f t="shared" si="13"/>
        <v>8.3000000449828804E-4</v>
      </c>
      <c r="EF12" s="217"/>
      <c r="EG12" s="289">
        <f t="shared" si="14"/>
        <v>8.3000000449828804E-4</v>
      </c>
      <c r="EH12" s="217"/>
      <c r="EI12" s="289">
        <f t="shared" si="15"/>
        <v>8.3000000449828804E-4</v>
      </c>
      <c r="EJ12" s="217"/>
      <c r="EK12" s="289">
        <f t="shared" si="16"/>
        <v>8.3000000449828804E-4</v>
      </c>
      <c r="EL12" s="217"/>
      <c r="EM12" s="289">
        <f t="shared" si="17"/>
        <v>8.3000000449828804E-4</v>
      </c>
    </row>
    <row r="13" spans="1:246" s="124" customFormat="1" ht="15.75" customHeight="1" thickBot="1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18"/>
        <v>35.061999999999998</v>
      </c>
      <c r="J13" s="122">
        <f t="shared" si="19"/>
        <v>146.55915999999999</v>
      </c>
      <c r="K13" s="184">
        <v>150.08600000000001</v>
      </c>
      <c r="L13" s="121">
        <f t="shared" si="20"/>
        <v>71.989000000000019</v>
      </c>
      <c r="M13" s="122">
        <f t="shared" si="21"/>
        <v>326.83006000000006</v>
      </c>
      <c r="N13" s="122">
        <f t="shared" si="22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23"/>
        <v>0</v>
      </c>
      <c r="S13" s="122">
        <f t="shared" si="24"/>
        <v>0</v>
      </c>
      <c r="T13" s="122"/>
      <c r="U13" s="120">
        <f t="shared" si="25"/>
        <v>-646.72</v>
      </c>
      <c r="V13" s="121">
        <v>150.08600000000001</v>
      </c>
      <c r="W13" s="121">
        <f t="shared" si="26"/>
        <v>0</v>
      </c>
      <c r="X13" s="122">
        <f t="shared" si="27"/>
        <v>0</v>
      </c>
      <c r="Y13" s="122"/>
      <c r="Z13" s="120">
        <f t="shared" si="28"/>
        <v>-646.72</v>
      </c>
      <c r="AA13" s="121">
        <v>150.08600000000001</v>
      </c>
      <c r="AB13" s="121">
        <f t="shared" si="29"/>
        <v>0</v>
      </c>
      <c r="AC13" s="122">
        <f t="shared" si="30"/>
        <v>0</v>
      </c>
      <c r="AD13" s="122"/>
      <c r="AE13" s="120">
        <f t="shared" si="31"/>
        <v>-646.72</v>
      </c>
      <c r="AF13" s="121">
        <f>VLOOKUP(A13,Лист4!$A$2:$F$175,6,FALSE)</f>
        <v>150.08600000000001</v>
      </c>
      <c r="AG13" s="121">
        <f t="shared" si="32"/>
        <v>0</v>
      </c>
      <c r="AH13" s="122">
        <f t="shared" si="33"/>
        <v>0</v>
      </c>
      <c r="AI13" s="122">
        <v>0</v>
      </c>
      <c r="AJ13" s="120">
        <f t="shared" si="34"/>
        <v>-646.72</v>
      </c>
      <c r="AK13" s="121">
        <f>VLOOKUP(A13,Лист6!$A$2:$F$175,6,FALSE)</f>
        <v>150.08600000000001</v>
      </c>
      <c r="AL13" s="121">
        <f t="shared" si="35"/>
        <v>0</v>
      </c>
      <c r="AM13" s="122">
        <f t="shared" si="36"/>
        <v>0</v>
      </c>
      <c r="AN13" s="122"/>
      <c r="AO13" s="120">
        <f t="shared" si="37"/>
        <v>-646.72</v>
      </c>
      <c r="AP13" s="123">
        <v>153.012</v>
      </c>
      <c r="AQ13" s="121">
        <f t="shared" si="38"/>
        <v>2.9259999999999877</v>
      </c>
      <c r="AR13" s="121">
        <f t="shared" si="39"/>
        <v>13.284039999999944</v>
      </c>
      <c r="AS13" s="121"/>
      <c r="AT13" s="120">
        <f t="shared" si="40"/>
        <v>-633.43596000000014</v>
      </c>
      <c r="AU13" s="123">
        <v>158.05500000000001</v>
      </c>
      <c r="AV13" s="121">
        <f t="shared" si="41"/>
        <v>5.0430000000000064</v>
      </c>
      <c r="AW13" s="122">
        <f t="shared" si="42"/>
        <v>22.89522000000003</v>
      </c>
      <c r="AX13" s="121"/>
      <c r="AY13" s="120">
        <f t="shared" si="43"/>
        <v>-610.54074000000014</v>
      </c>
      <c r="AZ13" s="123">
        <v>173.02600000000001</v>
      </c>
      <c r="BA13" s="121">
        <f t="shared" si="44"/>
        <v>14.971000000000004</v>
      </c>
      <c r="BB13" s="122">
        <f t="shared" si="56"/>
        <v>72.010510000000011</v>
      </c>
      <c r="BC13" s="121"/>
      <c r="BD13" s="120">
        <f t="shared" si="45"/>
        <v>-538.53023000000007</v>
      </c>
      <c r="BE13" s="123">
        <v>173.02600000000001</v>
      </c>
      <c r="BF13" s="121">
        <f t="shared" si="46"/>
        <v>0</v>
      </c>
      <c r="BG13" s="122">
        <f t="shared" si="57"/>
        <v>0</v>
      </c>
      <c r="BH13" s="121"/>
      <c r="BI13" s="120">
        <f t="shared" si="47"/>
        <v>-538.53023000000007</v>
      </c>
      <c r="BJ13" s="123">
        <v>173.02600000000001</v>
      </c>
      <c r="BK13" s="121">
        <f t="shared" si="58"/>
        <v>0</v>
      </c>
      <c r="BL13" s="122">
        <f t="shared" si="59"/>
        <v>0</v>
      </c>
      <c r="BM13" s="121"/>
      <c r="BN13" s="120">
        <f t="shared" si="60"/>
        <v>-538.53023000000007</v>
      </c>
      <c r="BO13" s="123">
        <v>183.09299999999999</v>
      </c>
      <c r="BP13" s="121">
        <f t="shared" si="61"/>
        <v>10.066999999999979</v>
      </c>
      <c r="BQ13" s="122">
        <f t="shared" si="62"/>
        <v>48.422269999999891</v>
      </c>
      <c r="BR13" s="121"/>
      <c r="BS13" s="120">
        <f t="shared" si="63"/>
        <v>-490.10796000000016</v>
      </c>
      <c r="BT13" s="123">
        <v>184.02799999999999</v>
      </c>
      <c r="BU13" s="121">
        <f t="shared" si="64"/>
        <v>0.93500000000000227</v>
      </c>
      <c r="BV13" s="122">
        <f t="shared" si="65"/>
        <v>4.4973500000000106</v>
      </c>
      <c r="BW13" s="121"/>
      <c r="BX13" s="120">
        <f t="shared" si="66"/>
        <v>-485.61061000000018</v>
      </c>
      <c r="BY13" s="123">
        <v>184.02799999999999</v>
      </c>
      <c r="BZ13" s="111">
        <f t="shared" si="67"/>
        <v>0</v>
      </c>
      <c r="CA13" s="122">
        <f t="shared" si="68"/>
        <v>0</v>
      </c>
      <c r="CB13" s="121"/>
      <c r="CC13" s="120">
        <f t="shared" si="69"/>
        <v>-485.61061000000018</v>
      </c>
      <c r="CD13" s="123">
        <v>184.02799999999999</v>
      </c>
      <c r="CE13" s="111">
        <f t="shared" si="70"/>
        <v>0</v>
      </c>
      <c r="CF13" s="122">
        <f t="shared" si="71"/>
        <v>0</v>
      </c>
      <c r="CG13" s="121"/>
      <c r="CH13" s="120">
        <f t="shared" si="72"/>
        <v>-485.61061000000018</v>
      </c>
      <c r="CI13" s="123">
        <v>184.02799999999999</v>
      </c>
      <c r="CJ13" s="111">
        <f t="shared" si="77"/>
        <v>0</v>
      </c>
      <c r="CK13" s="122">
        <f t="shared" si="74"/>
        <v>0</v>
      </c>
      <c r="CL13" s="121"/>
      <c r="CM13" s="120">
        <f t="shared" si="75"/>
        <v>-485.61061000000018</v>
      </c>
      <c r="CN13" s="121"/>
      <c r="CO13" s="152">
        <f t="shared" si="48"/>
        <v>-485.61061000000018</v>
      </c>
      <c r="CP13" s="121"/>
      <c r="CQ13" s="152">
        <f t="shared" si="49"/>
        <v>-485.61061000000018</v>
      </c>
      <c r="CR13" s="121"/>
      <c r="CS13" s="196">
        <f t="shared" si="50"/>
        <v>-485.61061000000018</v>
      </c>
      <c r="CT13" s="121"/>
      <c r="CU13" s="196">
        <f t="shared" si="51"/>
        <v>-485.61061000000018</v>
      </c>
      <c r="CV13" s="121"/>
      <c r="CW13" s="196">
        <f t="shared" si="52"/>
        <v>-485.61061000000018</v>
      </c>
      <c r="CX13" s="121"/>
      <c r="CY13" s="196">
        <f t="shared" si="53"/>
        <v>-485.61061000000018</v>
      </c>
      <c r="CZ13" s="121"/>
      <c r="DA13" s="196">
        <f t="shared" si="54"/>
        <v>-485.61061000000018</v>
      </c>
      <c r="DB13" s="121"/>
      <c r="DC13" s="196">
        <f t="shared" si="55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121"/>
      <c r="DO13" s="196">
        <f t="shared" si="5"/>
        <v>-485.61061000000018</v>
      </c>
      <c r="DP13" s="121"/>
      <c r="DQ13" s="196">
        <f t="shared" si="6"/>
        <v>-485.61061000000018</v>
      </c>
      <c r="DR13" s="121"/>
      <c r="DS13" s="196">
        <f t="shared" si="7"/>
        <v>-485.61061000000018</v>
      </c>
      <c r="DT13" s="121"/>
      <c r="DU13" s="196">
        <f t="shared" si="8"/>
        <v>-485.61061000000018</v>
      </c>
      <c r="DV13" s="121"/>
      <c r="DW13" s="196">
        <f t="shared" si="9"/>
        <v>-485.61061000000018</v>
      </c>
      <c r="DX13" s="121"/>
      <c r="DY13" s="196">
        <f t="shared" si="10"/>
        <v>-485.61061000000018</v>
      </c>
      <c r="DZ13" s="121"/>
      <c r="EA13" s="196">
        <f t="shared" si="11"/>
        <v>-485.61061000000018</v>
      </c>
      <c r="EB13" s="121"/>
      <c r="EC13" s="196">
        <f t="shared" si="12"/>
        <v>-485.61061000000018</v>
      </c>
      <c r="ED13" s="121"/>
      <c r="EE13" s="196">
        <f t="shared" si="13"/>
        <v>-485.61061000000018</v>
      </c>
      <c r="EF13" s="121"/>
      <c r="EG13" s="196">
        <f t="shared" si="14"/>
        <v>-485.61061000000018</v>
      </c>
      <c r="EH13" s="121"/>
      <c r="EI13" s="196">
        <f t="shared" si="15"/>
        <v>-485.61061000000018</v>
      </c>
      <c r="EJ13" s="121"/>
      <c r="EK13" s="196">
        <f t="shared" si="16"/>
        <v>-485.61061000000018</v>
      </c>
      <c r="EL13" s="121"/>
      <c r="EM13" s="196">
        <f t="shared" si="17"/>
        <v>-485.61061000000018</v>
      </c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18"/>
        <v>0</v>
      </c>
      <c r="J14" s="224">
        <f t="shared" si="19"/>
        <v>0</v>
      </c>
      <c r="K14" s="225">
        <v>0</v>
      </c>
      <c r="L14" s="96">
        <f t="shared" si="20"/>
        <v>0</v>
      </c>
      <c r="M14" s="224">
        <f t="shared" si="21"/>
        <v>0</v>
      </c>
      <c r="N14" s="224">
        <f t="shared" si="22"/>
        <v>0</v>
      </c>
      <c r="O14" s="224">
        <v>0</v>
      </c>
      <c r="P14" s="226">
        <f t="shared" si="76"/>
        <v>0</v>
      </c>
      <c r="Q14" s="96">
        <v>0</v>
      </c>
      <c r="R14" s="96">
        <f t="shared" si="23"/>
        <v>0</v>
      </c>
      <c r="S14" s="224">
        <f t="shared" si="24"/>
        <v>0</v>
      </c>
      <c r="T14" s="224"/>
      <c r="U14" s="226">
        <f t="shared" si="25"/>
        <v>0</v>
      </c>
      <c r="V14" s="96">
        <v>0</v>
      </c>
      <c r="W14" s="96">
        <f t="shared" si="26"/>
        <v>0</v>
      </c>
      <c r="X14" s="224">
        <f t="shared" si="27"/>
        <v>0</v>
      </c>
      <c r="Y14" s="224"/>
      <c r="Z14" s="226">
        <f t="shared" si="28"/>
        <v>0</v>
      </c>
      <c r="AA14" s="96">
        <v>0</v>
      </c>
      <c r="AB14" s="96">
        <f t="shared" si="29"/>
        <v>0</v>
      </c>
      <c r="AC14" s="224">
        <f t="shared" si="30"/>
        <v>0</v>
      </c>
      <c r="AD14" s="224"/>
      <c r="AE14" s="226">
        <f t="shared" si="31"/>
        <v>0</v>
      </c>
      <c r="AF14" s="96">
        <f>VLOOKUP(A14,Лист4!$A$2:$F$175,6,FALSE)</f>
        <v>0</v>
      </c>
      <c r="AG14" s="96">
        <f t="shared" si="32"/>
        <v>0</v>
      </c>
      <c r="AH14" s="224">
        <f t="shared" si="33"/>
        <v>0</v>
      </c>
      <c r="AI14" s="224"/>
      <c r="AJ14" s="226">
        <f t="shared" si="34"/>
        <v>0</v>
      </c>
      <c r="AK14" s="96">
        <f>VLOOKUP(A14,Лист6!$A$2:$F$175,6,FALSE)</f>
        <v>0</v>
      </c>
      <c r="AL14" s="96">
        <f t="shared" si="35"/>
        <v>0</v>
      </c>
      <c r="AM14" s="224">
        <f t="shared" si="36"/>
        <v>0</v>
      </c>
      <c r="AN14" s="224"/>
      <c r="AO14" s="226">
        <f t="shared" si="37"/>
        <v>0</v>
      </c>
      <c r="AP14" s="91">
        <v>0</v>
      </c>
      <c r="AQ14" s="96">
        <f t="shared" si="38"/>
        <v>0</v>
      </c>
      <c r="AR14" s="96">
        <f t="shared" si="39"/>
        <v>0</v>
      </c>
      <c r="AS14" s="96"/>
      <c r="AT14" s="226">
        <f t="shared" si="40"/>
        <v>0</v>
      </c>
      <c r="AU14" s="91">
        <v>0</v>
      </c>
      <c r="AV14" s="96">
        <f t="shared" si="41"/>
        <v>0</v>
      </c>
      <c r="AW14" s="224">
        <f t="shared" si="42"/>
        <v>0</v>
      </c>
      <c r="AX14" s="96"/>
      <c r="AY14" s="226">
        <f t="shared" si="43"/>
        <v>0</v>
      </c>
      <c r="AZ14" s="91">
        <v>0</v>
      </c>
      <c r="BA14" s="96">
        <f t="shared" si="44"/>
        <v>0</v>
      </c>
      <c r="BB14" s="224">
        <f t="shared" si="56"/>
        <v>0</v>
      </c>
      <c r="BC14" s="96"/>
      <c r="BD14" s="226">
        <f t="shared" si="45"/>
        <v>0</v>
      </c>
      <c r="BE14" s="91">
        <v>0</v>
      </c>
      <c r="BF14" s="96">
        <f t="shared" si="46"/>
        <v>0</v>
      </c>
      <c r="BG14" s="224">
        <f t="shared" si="57"/>
        <v>0</v>
      </c>
      <c r="BH14" s="96"/>
      <c r="BI14" s="226">
        <f t="shared" si="47"/>
        <v>0</v>
      </c>
      <c r="BJ14" s="91">
        <v>0</v>
      </c>
      <c r="BK14" s="96">
        <f t="shared" si="58"/>
        <v>0</v>
      </c>
      <c r="BL14" s="224">
        <f t="shared" si="59"/>
        <v>0</v>
      </c>
      <c r="BM14" s="96"/>
      <c r="BN14" s="226">
        <f t="shared" si="60"/>
        <v>0</v>
      </c>
      <c r="BO14" s="91">
        <v>0</v>
      </c>
      <c r="BP14" s="96">
        <f t="shared" si="61"/>
        <v>0</v>
      </c>
      <c r="BQ14" s="224">
        <f t="shared" si="62"/>
        <v>0</v>
      </c>
      <c r="BR14" s="96"/>
      <c r="BS14" s="226">
        <f t="shared" si="63"/>
        <v>0</v>
      </c>
      <c r="BT14" s="91">
        <v>0</v>
      </c>
      <c r="BU14" s="96">
        <f t="shared" si="64"/>
        <v>0</v>
      </c>
      <c r="BV14" s="224">
        <f t="shared" si="65"/>
        <v>0</v>
      </c>
      <c r="BW14" s="96"/>
      <c r="BX14" s="226">
        <f t="shared" si="66"/>
        <v>0</v>
      </c>
      <c r="BY14" s="91"/>
      <c r="BZ14" s="217">
        <f t="shared" si="67"/>
        <v>0</v>
      </c>
      <c r="CA14" s="224">
        <f t="shared" si="68"/>
        <v>0</v>
      </c>
      <c r="CB14" s="96"/>
      <c r="CC14" s="226">
        <f t="shared" si="69"/>
        <v>0</v>
      </c>
      <c r="CD14" s="91"/>
      <c r="CE14" s="217">
        <f t="shared" si="70"/>
        <v>0</v>
      </c>
      <c r="CF14" s="224">
        <f t="shared" si="71"/>
        <v>0</v>
      </c>
      <c r="CG14" s="96"/>
      <c r="CH14" s="226">
        <f t="shared" si="72"/>
        <v>0</v>
      </c>
      <c r="CI14" s="91">
        <v>0</v>
      </c>
      <c r="CJ14" s="217">
        <f t="shared" si="77"/>
        <v>0</v>
      </c>
      <c r="CK14" s="224">
        <f t="shared" si="74"/>
        <v>0</v>
      </c>
      <c r="CL14" s="96"/>
      <c r="CM14" s="287">
        <f t="shared" si="75"/>
        <v>0</v>
      </c>
      <c r="CN14" s="217"/>
      <c r="CO14" s="289">
        <f t="shared" si="48"/>
        <v>0</v>
      </c>
      <c r="CP14" s="217"/>
      <c r="CQ14" s="289">
        <f t="shared" si="49"/>
        <v>0</v>
      </c>
      <c r="CR14" s="217"/>
      <c r="CS14" s="289">
        <f t="shared" si="50"/>
        <v>0</v>
      </c>
      <c r="CT14" s="217"/>
      <c r="CU14" s="289">
        <f t="shared" si="51"/>
        <v>0</v>
      </c>
      <c r="CV14" s="217"/>
      <c r="CW14" s="289">
        <f t="shared" si="52"/>
        <v>0</v>
      </c>
      <c r="CX14" s="217"/>
      <c r="CY14" s="289">
        <f t="shared" si="53"/>
        <v>0</v>
      </c>
      <c r="CZ14" s="217"/>
      <c r="DA14" s="289">
        <f t="shared" si="54"/>
        <v>0</v>
      </c>
      <c r="DB14" s="217"/>
      <c r="DC14" s="289">
        <f t="shared" si="55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  <c r="DN14" s="217"/>
      <c r="DO14" s="289">
        <f t="shared" si="5"/>
        <v>0</v>
      </c>
      <c r="DP14" s="217"/>
      <c r="DQ14" s="289">
        <f t="shared" si="6"/>
        <v>0</v>
      </c>
      <c r="DR14" s="217"/>
      <c r="DS14" s="289">
        <f t="shared" si="7"/>
        <v>0</v>
      </c>
      <c r="DT14" s="217"/>
      <c r="DU14" s="289">
        <f t="shared" si="8"/>
        <v>0</v>
      </c>
      <c r="DV14" s="217"/>
      <c r="DW14" s="289">
        <f t="shared" si="9"/>
        <v>0</v>
      </c>
      <c r="DX14" s="217"/>
      <c r="DY14" s="289">
        <f t="shared" si="10"/>
        <v>0</v>
      </c>
      <c r="DZ14" s="217"/>
      <c r="EA14" s="289">
        <f t="shared" si="11"/>
        <v>0</v>
      </c>
      <c r="EB14" s="217"/>
      <c r="EC14" s="289">
        <f t="shared" si="12"/>
        <v>0</v>
      </c>
      <c r="ED14" s="217"/>
      <c r="EE14" s="289">
        <f t="shared" si="13"/>
        <v>0</v>
      </c>
      <c r="EF14" s="217"/>
      <c r="EG14" s="289">
        <f t="shared" si="14"/>
        <v>0</v>
      </c>
      <c r="EH14" s="217"/>
      <c r="EI14" s="289">
        <f t="shared" si="15"/>
        <v>0</v>
      </c>
      <c r="EJ14" s="217"/>
      <c r="EK14" s="289">
        <f t="shared" si="16"/>
        <v>0</v>
      </c>
      <c r="EL14" s="217"/>
      <c r="EM14" s="289">
        <f t="shared" si="17"/>
        <v>0</v>
      </c>
    </row>
    <row r="15" spans="1:246" s="124" customFormat="1" ht="45.75" customHeight="1" thickBot="1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23"/>
        <v>0</v>
      </c>
      <c r="S15" s="122">
        <f t="shared" si="24"/>
        <v>0</v>
      </c>
      <c r="T15" s="122">
        <v>327.71</v>
      </c>
      <c r="U15" s="120">
        <f t="shared" si="25"/>
        <v>-760.68000000000006</v>
      </c>
      <c r="V15" s="121"/>
      <c r="W15" s="121">
        <f t="shared" si="26"/>
        <v>0</v>
      </c>
      <c r="X15" s="122">
        <f t="shared" si="27"/>
        <v>0</v>
      </c>
      <c r="Y15" s="122"/>
      <c r="Z15" s="120">
        <f t="shared" si="28"/>
        <v>-760.68000000000006</v>
      </c>
      <c r="AA15" s="121"/>
      <c r="AB15" s="121">
        <f t="shared" si="29"/>
        <v>0</v>
      </c>
      <c r="AC15" s="122">
        <f t="shared" si="30"/>
        <v>0</v>
      </c>
      <c r="AD15" s="122">
        <v>200</v>
      </c>
      <c r="AE15" s="120">
        <f t="shared" si="31"/>
        <v>-960.68000000000006</v>
      </c>
      <c r="AF15" s="121">
        <v>0</v>
      </c>
      <c r="AG15" s="121">
        <f t="shared" si="32"/>
        <v>0</v>
      </c>
      <c r="AH15" s="122">
        <f t="shared" si="33"/>
        <v>0</v>
      </c>
      <c r="AI15" s="122"/>
      <c r="AJ15" s="120">
        <f t="shared" si="34"/>
        <v>-960.68000000000006</v>
      </c>
      <c r="AK15" s="121"/>
      <c r="AL15" s="121">
        <f t="shared" si="35"/>
        <v>0</v>
      </c>
      <c r="AM15" s="122">
        <f t="shared" si="36"/>
        <v>0</v>
      </c>
      <c r="AN15" s="122"/>
      <c r="AO15" s="120">
        <f t="shared" si="37"/>
        <v>-960.68000000000006</v>
      </c>
      <c r="AP15" s="123"/>
      <c r="AQ15" s="121">
        <f t="shared" si="38"/>
        <v>0</v>
      </c>
      <c r="AR15" s="121">
        <f t="shared" si="39"/>
        <v>0</v>
      </c>
      <c r="AS15" s="121"/>
      <c r="AT15" s="120">
        <f t="shared" si="40"/>
        <v>-960.68000000000006</v>
      </c>
      <c r="AU15" s="123"/>
      <c r="AV15" s="121">
        <f t="shared" si="41"/>
        <v>0</v>
      </c>
      <c r="AW15" s="122">
        <f t="shared" si="42"/>
        <v>0</v>
      </c>
      <c r="AX15" s="121">
        <f>300+300</f>
        <v>600</v>
      </c>
      <c r="AY15" s="120">
        <f t="shared" si="43"/>
        <v>-1560.68</v>
      </c>
      <c r="AZ15" s="123"/>
      <c r="BA15" s="121">
        <f t="shared" si="44"/>
        <v>0</v>
      </c>
      <c r="BB15" s="122">
        <f t="shared" si="56"/>
        <v>0</v>
      </c>
      <c r="BC15" s="121"/>
      <c r="BD15" s="120">
        <f t="shared" si="45"/>
        <v>-1560.68</v>
      </c>
      <c r="BE15" s="123"/>
      <c r="BF15" s="121">
        <f t="shared" si="46"/>
        <v>0</v>
      </c>
      <c r="BG15" s="122">
        <f t="shared" si="57"/>
        <v>0</v>
      </c>
      <c r="BH15" s="121"/>
      <c r="BI15" s="120">
        <f t="shared" si="47"/>
        <v>-1560.68</v>
      </c>
      <c r="BJ15" s="123"/>
      <c r="BK15" s="121">
        <f t="shared" si="58"/>
        <v>0</v>
      </c>
      <c r="BL15" s="122">
        <f t="shared" si="59"/>
        <v>0</v>
      </c>
      <c r="BM15" s="121"/>
      <c r="BN15" s="120">
        <f t="shared" si="60"/>
        <v>-1560.68</v>
      </c>
      <c r="BO15" s="123"/>
      <c r="BP15" s="121">
        <f t="shared" si="61"/>
        <v>0</v>
      </c>
      <c r="BQ15" s="122">
        <f t="shared" si="62"/>
        <v>0</v>
      </c>
      <c r="BR15" s="121"/>
      <c r="BS15" s="120">
        <f t="shared" si="63"/>
        <v>-1560.68</v>
      </c>
      <c r="BT15" s="123"/>
      <c r="BU15" s="121">
        <f t="shared" si="64"/>
        <v>0</v>
      </c>
      <c r="BV15" s="122">
        <f t="shared" si="65"/>
        <v>0</v>
      </c>
      <c r="BW15" s="121"/>
      <c r="BX15" s="120">
        <f t="shared" si="66"/>
        <v>-1560.68</v>
      </c>
      <c r="BY15" s="123"/>
      <c r="BZ15" s="111">
        <f t="shared" si="67"/>
        <v>0</v>
      </c>
      <c r="CA15" s="122">
        <f t="shared" si="68"/>
        <v>0</v>
      </c>
      <c r="CB15" s="121"/>
      <c r="CC15" s="120">
        <f t="shared" si="69"/>
        <v>-1560.68</v>
      </c>
      <c r="CD15" s="123"/>
      <c r="CE15" s="111">
        <f t="shared" si="70"/>
        <v>0</v>
      </c>
      <c r="CF15" s="122">
        <f t="shared" si="71"/>
        <v>0</v>
      </c>
      <c r="CG15" s="121"/>
      <c r="CH15" s="120">
        <f t="shared" si="72"/>
        <v>-1560.68</v>
      </c>
      <c r="CI15" s="123"/>
      <c r="CJ15" s="111">
        <f t="shared" si="77"/>
        <v>0</v>
      </c>
      <c r="CK15" s="122">
        <f t="shared" si="74"/>
        <v>0</v>
      </c>
      <c r="CL15" s="121"/>
      <c r="CM15" s="120">
        <f t="shared" si="75"/>
        <v>-1560.68</v>
      </c>
      <c r="CN15" s="121"/>
      <c r="CO15" s="152">
        <f t="shared" si="48"/>
        <v>-1560.68</v>
      </c>
      <c r="CP15" s="121"/>
      <c r="CQ15" s="152">
        <f t="shared" si="49"/>
        <v>-1560.68</v>
      </c>
      <c r="CR15" s="121"/>
      <c r="CS15" s="196">
        <f t="shared" si="50"/>
        <v>-1560.68</v>
      </c>
      <c r="CT15" s="121"/>
      <c r="CU15" s="196">
        <f t="shared" si="51"/>
        <v>-1560.68</v>
      </c>
      <c r="CV15" s="121"/>
      <c r="CW15" s="196">
        <f t="shared" si="52"/>
        <v>-1560.68</v>
      </c>
      <c r="CX15" s="121"/>
      <c r="CY15" s="196">
        <f t="shared" si="53"/>
        <v>-1560.68</v>
      </c>
      <c r="CZ15" s="121"/>
      <c r="DA15" s="196">
        <f t="shared" si="54"/>
        <v>-1560.68</v>
      </c>
      <c r="DB15" s="121"/>
      <c r="DC15" s="196">
        <f t="shared" si="55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121"/>
      <c r="DO15" s="196">
        <f t="shared" si="5"/>
        <v>-1560.68</v>
      </c>
      <c r="DP15" s="121"/>
      <c r="DQ15" s="196">
        <f t="shared" si="6"/>
        <v>-1560.68</v>
      </c>
      <c r="DR15" s="121"/>
      <c r="DS15" s="196">
        <f t="shared" si="7"/>
        <v>-1560.68</v>
      </c>
      <c r="DT15" s="121"/>
      <c r="DU15" s="196">
        <f t="shared" si="8"/>
        <v>-1560.68</v>
      </c>
      <c r="DV15" s="121"/>
      <c r="DW15" s="196">
        <f t="shared" si="9"/>
        <v>-1560.68</v>
      </c>
      <c r="DX15" s="121"/>
      <c r="DY15" s="196">
        <f t="shared" si="10"/>
        <v>-1560.68</v>
      </c>
      <c r="DZ15" s="121"/>
      <c r="EA15" s="196">
        <f t="shared" si="11"/>
        <v>-1560.68</v>
      </c>
      <c r="EB15" s="121"/>
      <c r="EC15" s="196">
        <f t="shared" si="12"/>
        <v>-1560.68</v>
      </c>
      <c r="ED15" s="121"/>
      <c r="EE15" s="196">
        <f t="shared" si="13"/>
        <v>-1560.68</v>
      </c>
      <c r="EF15" s="121"/>
      <c r="EG15" s="196">
        <f t="shared" si="14"/>
        <v>-1560.68</v>
      </c>
      <c r="EH15" s="121"/>
      <c r="EI15" s="196">
        <f t="shared" si="15"/>
        <v>-1560.68</v>
      </c>
      <c r="EJ15" s="121"/>
      <c r="EK15" s="196">
        <f t="shared" si="16"/>
        <v>-1560.68</v>
      </c>
      <c r="EL15" s="121"/>
      <c r="EM15" s="196">
        <f t="shared" si="17"/>
        <v>-1560.68</v>
      </c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18"/>
        <v>0</v>
      </c>
      <c r="J16" s="122">
        <f t="shared" si="19"/>
        <v>0</v>
      </c>
      <c r="K16" s="184">
        <v>116.057</v>
      </c>
      <c r="L16" s="121">
        <f t="shared" si="20"/>
        <v>116.057</v>
      </c>
      <c r="M16" s="122">
        <f t="shared" si="21"/>
        <v>526.89877999999999</v>
      </c>
      <c r="N16" s="122">
        <f t="shared" si="22"/>
        <v>526.89877999999999</v>
      </c>
      <c r="O16" s="122">
        <v>0</v>
      </c>
      <c r="P16" s="120">
        <f t="shared" si="76"/>
        <v>526.89877999999999</v>
      </c>
      <c r="Q16" s="121">
        <v>116.08799999999999</v>
      </c>
      <c r="R16" s="121">
        <f t="shared" si="23"/>
        <v>3.0999999999991701E-2</v>
      </c>
      <c r="S16" s="122">
        <f t="shared" si="24"/>
        <v>0.14073999999996231</v>
      </c>
      <c r="T16" s="122"/>
      <c r="U16" s="120">
        <f t="shared" si="25"/>
        <v>527.03951999999992</v>
      </c>
      <c r="V16" s="121">
        <v>117.029</v>
      </c>
      <c r="W16" s="121">
        <f t="shared" si="26"/>
        <v>0.9410000000000025</v>
      </c>
      <c r="X16" s="122">
        <f t="shared" si="27"/>
        <v>4.2721400000000118</v>
      </c>
      <c r="Y16" s="122"/>
      <c r="Z16" s="120">
        <f t="shared" si="28"/>
        <v>531.31165999999996</v>
      </c>
      <c r="AA16" s="121">
        <v>117.074</v>
      </c>
      <c r="AB16" s="121">
        <f t="shared" si="29"/>
        <v>4.5000000000001705E-2</v>
      </c>
      <c r="AC16" s="122">
        <f t="shared" si="30"/>
        <v>0.20430000000000775</v>
      </c>
      <c r="AD16" s="122"/>
      <c r="AE16" s="120">
        <f t="shared" si="31"/>
        <v>531.51595999999995</v>
      </c>
      <c r="AF16" s="121">
        <f>VLOOKUP(A16,Лист4!$A$2:$F$175,6,FALSE)</f>
        <v>118.03700000000001</v>
      </c>
      <c r="AG16" s="121">
        <f t="shared" si="32"/>
        <v>0.96300000000000807</v>
      </c>
      <c r="AH16" s="122">
        <f t="shared" si="33"/>
        <v>4.3720200000000364</v>
      </c>
      <c r="AI16" s="122"/>
      <c r="AJ16" s="120">
        <f t="shared" si="34"/>
        <v>535.88797999999997</v>
      </c>
      <c r="AK16" s="121">
        <f>VLOOKUP(A16,Лист6!$A$2:$F$175,6,FALSE)</f>
        <v>118.053</v>
      </c>
      <c r="AL16" s="121">
        <f t="shared" si="35"/>
        <v>1.5999999999991132E-2</v>
      </c>
      <c r="AM16" s="122">
        <f t="shared" si="36"/>
        <v>7.2639999999959737E-2</v>
      </c>
      <c r="AN16" s="122"/>
      <c r="AO16" s="120">
        <f t="shared" si="37"/>
        <v>535.96061999999995</v>
      </c>
      <c r="AP16" s="123">
        <v>119.083</v>
      </c>
      <c r="AQ16" s="121">
        <f t="shared" si="38"/>
        <v>1.0300000000000011</v>
      </c>
      <c r="AR16" s="121">
        <f t="shared" si="39"/>
        <v>4.676200000000005</v>
      </c>
      <c r="AS16" s="121"/>
      <c r="AT16" s="120">
        <f t="shared" si="40"/>
        <v>540.63681999999994</v>
      </c>
      <c r="AU16" s="123">
        <v>120.069</v>
      </c>
      <c r="AV16" s="121">
        <f t="shared" si="41"/>
        <v>0.98600000000000421</v>
      </c>
      <c r="AW16" s="122">
        <f t="shared" si="42"/>
        <v>4.4764400000000188</v>
      </c>
      <c r="AX16" s="121"/>
      <c r="AY16" s="120">
        <f t="shared" si="43"/>
        <v>545.11325999999997</v>
      </c>
      <c r="AZ16" s="123">
        <v>128.024</v>
      </c>
      <c r="BA16" s="121">
        <f t="shared" si="44"/>
        <v>7.9549999999999983</v>
      </c>
      <c r="BB16" s="122">
        <f t="shared" si="56"/>
        <v>38.263549999999988</v>
      </c>
      <c r="BC16" s="121"/>
      <c r="BD16" s="120">
        <f t="shared" si="45"/>
        <v>583.37680999999998</v>
      </c>
      <c r="BE16" s="123">
        <v>135.00299999999999</v>
      </c>
      <c r="BF16" s="121">
        <f t="shared" si="46"/>
        <v>6.978999999999985</v>
      </c>
      <c r="BG16" s="122">
        <f t="shared" si="57"/>
        <v>33.568989999999928</v>
      </c>
      <c r="BH16" s="121"/>
      <c r="BI16" s="120">
        <f t="shared" si="47"/>
        <v>616.94579999999996</v>
      </c>
      <c r="BJ16" s="170">
        <v>167.006</v>
      </c>
      <c r="BK16" s="121">
        <f t="shared" si="58"/>
        <v>32.003000000000014</v>
      </c>
      <c r="BL16" s="122">
        <f t="shared" si="59"/>
        <v>153.93443000000005</v>
      </c>
      <c r="BM16" s="121"/>
      <c r="BN16" s="144">
        <f t="shared" si="60"/>
        <v>770.88022999999998</v>
      </c>
      <c r="BO16" s="123"/>
      <c r="BP16" s="121"/>
      <c r="BQ16" s="122">
        <f t="shared" si="62"/>
        <v>0</v>
      </c>
      <c r="BR16" s="121"/>
      <c r="BS16" s="120">
        <f t="shared" si="63"/>
        <v>770.88022999999998</v>
      </c>
      <c r="BT16" s="123"/>
      <c r="BU16" s="121">
        <f t="shared" si="64"/>
        <v>0</v>
      </c>
      <c r="BV16" s="122">
        <f t="shared" si="65"/>
        <v>0</v>
      </c>
      <c r="BW16" s="121"/>
      <c r="BX16" s="120">
        <f t="shared" si="66"/>
        <v>770.88022999999998</v>
      </c>
      <c r="BY16" s="123"/>
      <c r="BZ16" s="111">
        <f t="shared" si="67"/>
        <v>0</v>
      </c>
      <c r="CA16" s="122">
        <f t="shared" si="68"/>
        <v>0</v>
      </c>
      <c r="CB16" s="121"/>
      <c r="CC16" s="120">
        <f t="shared" si="69"/>
        <v>770.88022999999998</v>
      </c>
      <c r="CD16" s="123"/>
      <c r="CE16" s="111"/>
      <c r="CF16" s="122">
        <f t="shared" si="71"/>
        <v>0</v>
      </c>
      <c r="CG16" s="121"/>
      <c r="CH16" s="120">
        <f t="shared" si="72"/>
        <v>770.88022999999998</v>
      </c>
      <c r="CI16" s="123"/>
      <c r="CJ16" s="111">
        <f>CI16-CD16</f>
        <v>0</v>
      </c>
      <c r="CK16" s="122">
        <f t="shared" si="74"/>
        <v>0</v>
      </c>
      <c r="CL16" s="121"/>
      <c r="CM16" s="120">
        <f t="shared" si="75"/>
        <v>770.88022999999998</v>
      </c>
      <c r="CN16" s="121"/>
      <c r="CO16" s="196">
        <f t="shared" si="48"/>
        <v>770.88022999999998</v>
      </c>
      <c r="CP16" s="111"/>
      <c r="CQ16" s="196">
        <f t="shared" si="49"/>
        <v>770.88022999999998</v>
      </c>
      <c r="CR16" s="111"/>
      <c r="CS16" s="196">
        <f t="shared" si="50"/>
        <v>770.88022999999998</v>
      </c>
      <c r="CT16" s="111"/>
      <c r="CU16" s="196">
        <f t="shared" si="51"/>
        <v>770.88022999999998</v>
      </c>
      <c r="CV16" s="111"/>
      <c r="CW16" s="196">
        <f t="shared" si="52"/>
        <v>770.88022999999998</v>
      </c>
      <c r="CX16" s="111"/>
      <c r="CY16" s="196">
        <f t="shared" si="53"/>
        <v>770.88022999999998</v>
      </c>
      <c r="CZ16" s="111"/>
      <c r="DA16" s="196">
        <f t="shared" si="54"/>
        <v>770.88022999999998</v>
      </c>
      <c r="DB16" s="111"/>
      <c r="DC16" s="196">
        <f t="shared" si="55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111"/>
      <c r="DO16" s="196">
        <f t="shared" si="5"/>
        <v>2.2999999998774001E-4</v>
      </c>
      <c r="DP16" s="111"/>
      <c r="DQ16" s="196">
        <f t="shared" si="6"/>
        <v>2.2999999998774001E-4</v>
      </c>
      <c r="DR16" s="111"/>
      <c r="DS16" s="196">
        <f t="shared" si="7"/>
        <v>2.2999999998774001E-4</v>
      </c>
      <c r="DT16" s="111"/>
      <c r="DU16" s="196">
        <f t="shared" si="8"/>
        <v>2.2999999998774001E-4</v>
      </c>
      <c r="DV16" s="111"/>
      <c r="DW16" s="196">
        <f t="shared" si="9"/>
        <v>2.2999999998774001E-4</v>
      </c>
      <c r="DX16" s="111"/>
      <c r="DY16" s="196">
        <f t="shared" si="10"/>
        <v>2.2999999998774001E-4</v>
      </c>
      <c r="DZ16" s="111"/>
      <c r="EA16" s="196">
        <f t="shared" si="11"/>
        <v>2.2999999998774001E-4</v>
      </c>
      <c r="EB16" s="111"/>
      <c r="EC16" s="196">
        <f t="shared" si="12"/>
        <v>2.2999999998774001E-4</v>
      </c>
      <c r="ED16" s="111"/>
      <c r="EE16" s="196">
        <f t="shared" si="13"/>
        <v>2.2999999998774001E-4</v>
      </c>
      <c r="EF16" s="111"/>
      <c r="EG16" s="196">
        <f t="shared" si="14"/>
        <v>2.2999999998774001E-4</v>
      </c>
      <c r="EH16" s="111"/>
      <c r="EI16" s="196">
        <f t="shared" si="15"/>
        <v>2.2999999998774001E-4</v>
      </c>
      <c r="EJ16" s="111"/>
      <c r="EK16" s="196">
        <f t="shared" si="16"/>
        <v>2.2999999998774001E-4</v>
      </c>
      <c r="EL16" s="111"/>
      <c r="EM16" s="196">
        <f t="shared" si="17"/>
        <v>2.2999999998774001E-4</v>
      </c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18"/>
        <v>3.0720000000000001</v>
      </c>
      <c r="J17" s="122">
        <f t="shared" si="19"/>
        <v>12.840959999999999</v>
      </c>
      <c r="K17" s="184">
        <v>107.05800000000001</v>
      </c>
      <c r="L17" s="121">
        <f t="shared" si="20"/>
        <v>103.986</v>
      </c>
      <c r="M17" s="122">
        <f t="shared" si="21"/>
        <v>472.09644000000003</v>
      </c>
      <c r="N17" s="122">
        <f t="shared" si="22"/>
        <v>484.93740000000003</v>
      </c>
      <c r="O17" s="122">
        <v>0</v>
      </c>
      <c r="P17" s="120">
        <f t="shared" si="76"/>
        <v>484.93740000000003</v>
      </c>
      <c r="Q17" s="121">
        <v>563.05999999999995</v>
      </c>
      <c r="R17" s="121">
        <f t="shared" si="23"/>
        <v>456.00199999999995</v>
      </c>
      <c r="S17" s="122">
        <f t="shared" si="24"/>
        <v>2070.2490799999996</v>
      </c>
      <c r="T17" s="122"/>
      <c r="U17" s="120">
        <f t="shared" si="25"/>
        <v>2555.1864799999994</v>
      </c>
      <c r="V17" s="121">
        <v>611.04899999999998</v>
      </c>
      <c r="W17" s="121">
        <f t="shared" si="26"/>
        <v>47.989000000000033</v>
      </c>
      <c r="X17" s="122">
        <f t="shared" si="27"/>
        <v>217.87006000000014</v>
      </c>
      <c r="Y17" s="122"/>
      <c r="Z17" s="120">
        <f t="shared" si="28"/>
        <v>2773.0565399999996</v>
      </c>
      <c r="AA17" s="121">
        <v>611.04899999999998</v>
      </c>
      <c r="AB17" s="121">
        <f t="shared" si="29"/>
        <v>0</v>
      </c>
      <c r="AC17" s="122">
        <f t="shared" si="30"/>
        <v>0</v>
      </c>
      <c r="AD17" s="122"/>
      <c r="AE17" s="120">
        <f t="shared" si="31"/>
        <v>2773.0565399999996</v>
      </c>
      <c r="AF17" s="121">
        <f>VLOOKUP(A17,Лист4!$A$2:$F$175,6,FALSE)</f>
        <v>612.00300000000004</v>
      </c>
      <c r="AG17" s="121">
        <f t="shared" si="32"/>
        <v>0.95400000000006457</v>
      </c>
      <c r="AH17" s="122">
        <f t="shared" si="33"/>
        <v>4.3311600000002928</v>
      </c>
      <c r="AI17" s="122"/>
      <c r="AJ17" s="120">
        <f t="shared" si="34"/>
        <v>2777.3876999999998</v>
      </c>
      <c r="AK17" s="121">
        <f>VLOOKUP(A17,Лист6!$A$2:$F$175,6,FALSE)</f>
        <v>629.02</v>
      </c>
      <c r="AL17" s="121">
        <f t="shared" si="35"/>
        <v>17.016999999999939</v>
      </c>
      <c r="AM17" s="122">
        <f t="shared" si="36"/>
        <v>77.257179999999721</v>
      </c>
      <c r="AN17" s="122"/>
      <c r="AO17" s="120">
        <f t="shared" si="37"/>
        <v>2854.6448799999994</v>
      </c>
      <c r="AP17" s="123">
        <v>653.01</v>
      </c>
      <c r="AQ17" s="121">
        <f t="shared" si="38"/>
        <v>23.990000000000009</v>
      </c>
      <c r="AR17" s="121">
        <f t="shared" si="39"/>
        <v>108.91460000000004</v>
      </c>
      <c r="AS17" s="121"/>
      <c r="AT17" s="120">
        <f t="shared" si="40"/>
        <v>2963.5594799999994</v>
      </c>
      <c r="AU17" s="170">
        <v>659.00099999999998</v>
      </c>
      <c r="AV17" s="121">
        <f t="shared" si="41"/>
        <v>5.9909999999999854</v>
      </c>
      <c r="AW17" s="122">
        <f t="shared" si="42"/>
        <v>27.199139999999932</v>
      </c>
      <c r="AX17" s="121"/>
      <c r="AY17" s="144">
        <f t="shared" si="43"/>
        <v>2990.7586199999992</v>
      </c>
      <c r="AZ17" s="123"/>
      <c r="BA17" s="121"/>
      <c r="BB17" s="122">
        <f t="shared" si="56"/>
        <v>0</v>
      </c>
      <c r="BC17" s="121"/>
      <c r="BD17" s="120">
        <f t="shared" si="45"/>
        <v>2990.7586199999992</v>
      </c>
      <c r="BE17" s="123"/>
      <c r="BF17" s="121">
        <f t="shared" si="46"/>
        <v>0</v>
      </c>
      <c r="BG17" s="122">
        <f t="shared" si="57"/>
        <v>0</v>
      </c>
      <c r="BH17" s="121"/>
      <c r="BI17" s="120">
        <f t="shared" si="47"/>
        <v>2990.7586199999992</v>
      </c>
      <c r="BJ17" s="123"/>
      <c r="BK17" s="121">
        <f t="shared" si="58"/>
        <v>0</v>
      </c>
      <c r="BL17" s="122">
        <f t="shared" si="59"/>
        <v>0</v>
      </c>
      <c r="BM17" s="121"/>
      <c r="BN17" s="196">
        <f t="shared" si="60"/>
        <v>2990.7586199999992</v>
      </c>
      <c r="BO17" s="123"/>
      <c r="BP17" s="121">
        <f t="shared" si="61"/>
        <v>0</v>
      </c>
      <c r="BQ17" s="122">
        <f t="shared" si="62"/>
        <v>0</v>
      </c>
      <c r="BR17" s="121"/>
      <c r="BS17" s="120">
        <f t="shared" si="63"/>
        <v>2990.7586199999992</v>
      </c>
      <c r="BT17" s="123"/>
      <c r="BU17" s="121">
        <f t="shared" si="64"/>
        <v>0</v>
      </c>
      <c r="BV17" s="122">
        <f t="shared" si="65"/>
        <v>0</v>
      </c>
      <c r="BW17" s="121"/>
      <c r="BX17" s="120">
        <f t="shared" si="66"/>
        <v>2990.7586199999992</v>
      </c>
      <c r="BY17" s="123"/>
      <c r="BZ17" s="111">
        <f t="shared" si="67"/>
        <v>0</v>
      </c>
      <c r="CA17" s="122">
        <f t="shared" si="68"/>
        <v>0</v>
      </c>
      <c r="CB17" s="121"/>
      <c r="CC17" s="120">
        <f t="shared" si="69"/>
        <v>2990.7586199999992</v>
      </c>
      <c r="CD17" s="123"/>
      <c r="CE17" s="111">
        <f t="shared" si="70"/>
        <v>0</v>
      </c>
      <c r="CF17" s="122">
        <f t="shared" si="71"/>
        <v>0</v>
      </c>
      <c r="CG17" s="121"/>
      <c r="CH17" s="120">
        <f t="shared" si="72"/>
        <v>2990.7586199999992</v>
      </c>
      <c r="CI17" s="123"/>
      <c r="CJ17" s="111">
        <f t="shared" si="77"/>
        <v>0</v>
      </c>
      <c r="CK17" s="122">
        <f t="shared" si="74"/>
        <v>0</v>
      </c>
      <c r="CL17" s="121"/>
      <c r="CM17" s="120">
        <f t="shared" si="75"/>
        <v>2990.7586199999992</v>
      </c>
      <c r="CN17" s="121"/>
      <c r="CO17" s="196">
        <f t="shared" si="48"/>
        <v>2990.7586199999992</v>
      </c>
      <c r="CP17" s="111"/>
      <c r="CQ17" s="196">
        <f t="shared" si="49"/>
        <v>2990.7586199999992</v>
      </c>
      <c r="CR17" s="111"/>
      <c r="CS17" s="196">
        <f t="shared" si="50"/>
        <v>2990.7586199999992</v>
      </c>
      <c r="CT17" s="111"/>
      <c r="CU17" s="196">
        <f t="shared" si="51"/>
        <v>2990.7586199999992</v>
      </c>
      <c r="CV17" s="111"/>
      <c r="CW17" s="196">
        <f t="shared" si="52"/>
        <v>2990.7586199999992</v>
      </c>
      <c r="CX17" s="111"/>
      <c r="CY17" s="196">
        <f t="shared" si="53"/>
        <v>2990.7586199999992</v>
      </c>
      <c r="CZ17" s="111"/>
      <c r="DA17" s="196">
        <f t="shared" si="54"/>
        <v>2990.7586199999992</v>
      </c>
      <c r="DB17" s="111"/>
      <c r="DC17" s="196">
        <f t="shared" si="55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111"/>
      <c r="DO17" s="196">
        <f t="shared" si="5"/>
        <v>2990.7586199999992</v>
      </c>
      <c r="DP17" s="111"/>
      <c r="DQ17" s="196">
        <f t="shared" si="6"/>
        <v>2990.7586199999992</v>
      </c>
      <c r="DR17" s="111"/>
      <c r="DS17" s="196">
        <f t="shared" si="7"/>
        <v>2990.7586199999992</v>
      </c>
      <c r="DT17" s="111"/>
      <c r="DU17" s="196">
        <f t="shared" si="8"/>
        <v>2990.7586199999992</v>
      </c>
      <c r="DV17" s="111"/>
      <c r="DW17" s="196">
        <f t="shared" si="9"/>
        <v>2990.7586199999992</v>
      </c>
      <c r="DX17" s="111"/>
      <c r="DY17" s="196">
        <f t="shared" si="10"/>
        <v>2990.7586199999992</v>
      </c>
      <c r="DZ17" s="111"/>
      <c r="EA17" s="196">
        <f t="shared" si="11"/>
        <v>2990.7586199999992</v>
      </c>
      <c r="EB17" s="111"/>
      <c r="EC17" s="196">
        <f t="shared" si="12"/>
        <v>2990.7586199999992</v>
      </c>
      <c r="ED17" s="111"/>
      <c r="EE17" s="196">
        <f t="shared" si="13"/>
        <v>2990.7586199999992</v>
      </c>
      <c r="EF17" s="111"/>
      <c r="EG17" s="196">
        <f t="shared" si="14"/>
        <v>2990.7586199999992</v>
      </c>
      <c r="EH17" s="111"/>
      <c r="EI17" s="196">
        <f t="shared" si="15"/>
        <v>2990.7586199999992</v>
      </c>
      <c r="EJ17" s="111"/>
      <c r="EK17" s="196">
        <f t="shared" si="16"/>
        <v>2990.7586199999992</v>
      </c>
      <c r="EL17" s="111"/>
      <c r="EM17" s="196">
        <f t="shared" si="17"/>
        <v>2990.7586199999992</v>
      </c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18"/>
        <v>0</v>
      </c>
      <c r="J18" s="122">
        <f t="shared" si="19"/>
        <v>0</v>
      </c>
      <c r="K18" s="184">
        <v>0</v>
      </c>
      <c r="L18" s="121">
        <f t="shared" si="20"/>
        <v>0</v>
      </c>
      <c r="M18" s="122">
        <f t="shared" si="21"/>
        <v>0</v>
      </c>
      <c r="N18" s="122">
        <f t="shared" si="22"/>
        <v>0</v>
      </c>
      <c r="O18" s="122">
        <v>0</v>
      </c>
      <c r="P18" s="120">
        <f t="shared" si="76"/>
        <v>190.62</v>
      </c>
      <c r="Q18" s="121">
        <v>0</v>
      </c>
      <c r="R18" s="121">
        <f t="shared" si="23"/>
        <v>0</v>
      </c>
      <c r="S18" s="122">
        <f t="shared" si="24"/>
        <v>0</v>
      </c>
      <c r="T18" s="122"/>
      <c r="U18" s="133">
        <f t="shared" si="25"/>
        <v>190.62</v>
      </c>
      <c r="V18" s="121">
        <v>0</v>
      </c>
      <c r="W18" s="134">
        <f t="shared" si="26"/>
        <v>0</v>
      </c>
      <c r="X18" s="135">
        <f t="shared" si="27"/>
        <v>0</v>
      </c>
      <c r="Y18" s="135"/>
      <c r="Z18" s="133">
        <f t="shared" si="28"/>
        <v>190.62</v>
      </c>
      <c r="AA18" s="134">
        <v>0</v>
      </c>
      <c r="AB18" s="134">
        <f t="shared" si="29"/>
        <v>0</v>
      </c>
      <c r="AC18" s="135">
        <f t="shared" si="30"/>
        <v>0</v>
      </c>
      <c r="AD18" s="135"/>
      <c r="AE18" s="133">
        <f t="shared" si="31"/>
        <v>190.62</v>
      </c>
      <c r="AF18" s="134">
        <f>VLOOKUP(A18,Лист4!$A$2:$F$175,6,FALSE)</f>
        <v>0</v>
      </c>
      <c r="AG18" s="134">
        <f t="shared" si="32"/>
        <v>0</v>
      </c>
      <c r="AH18" s="135">
        <f t="shared" si="33"/>
        <v>0</v>
      </c>
      <c r="AI18" s="135"/>
      <c r="AJ18" s="133">
        <f t="shared" si="34"/>
        <v>190.62</v>
      </c>
      <c r="AK18" s="134">
        <f>VLOOKUP(A18,Лист6!$A$2:$F$175,6,FALSE)</f>
        <v>0</v>
      </c>
      <c r="AL18" s="134">
        <f t="shared" si="35"/>
        <v>0</v>
      </c>
      <c r="AM18" s="135">
        <f t="shared" si="36"/>
        <v>0</v>
      </c>
      <c r="AN18" s="135"/>
      <c r="AO18" s="133">
        <f t="shared" si="37"/>
        <v>190.62</v>
      </c>
      <c r="AP18" s="136">
        <v>0</v>
      </c>
      <c r="AQ18" s="134">
        <f t="shared" si="38"/>
        <v>0</v>
      </c>
      <c r="AR18" s="134">
        <f t="shared" si="39"/>
        <v>0</v>
      </c>
      <c r="AS18" s="134"/>
      <c r="AT18" s="133">
        <f t="shared" si="40"/>
        <v>190.62</v>
      </c>
      <c r="AU18" s="136">
        <v>0</v>
      </c>
      <c r="AV18" s="134">
        <f t="shared" si="41"/>
        <v>0</v>
      </c>
      <c r="AW18" s="135">
        <f t="shared" si="42"/>
        <v>0</v>
      </c>
      <c r="AX18" s="134"/>
      <c r="AY18" s="133">
        <f t="shared" si="43"/>
        <v>190.62</v>
      </c>
      <c r="AZ18" s="136">
        <v>0</v>
      </c>
      <c r="BA18" s="134">
        <f t="shared" si="44"/>
        <v>0</v>
      </c>
      <c r="BB18" s="122">
        <f t="shared" si="56"/>
        <v>0</v>
      </c>
      <c r="BC18" s="134"/>
      <c r="BD18" s="133">
        <f t="shared" si="45"/>
        <v>190.62</v>
      </c>
      <c r="BE18" s="136">
        <v>0</v>
      </c>
      <c r="BF18" s="134">
        <f t="shared" si="46"/>
        <v>0</v>
      </c>
      <c r="BG18" s="122">
        <f t="shared" si="57"/>
        <v>0</v>
      </c>
      <c r="BH18" s="134"/>
      <c r="BI18" s="133">
        <f t="shared" si="47"/>
        <v>190.62</v>
      </c>
      <c r="BJ18" s="136">
        <v>0</v>
      </c>
      <c r="BK18" s="134">
        <f t="shared" si="58"/>
        <v>0</v>
      </c>
      <c r="BL18" s="122">
        <f t="shared" si="59"/>
        <v>0</v>
      </c>
      <c r="BM18" s="134"/>
      <c r="BN18" s="120">
        <f t="shared" si="60"/>
        <v>190.62</v>
      </c>
      <c r="BO18" s="136"/>
      <c r="BP18" s="121">
        <f t="shared" si="61"/>
        <v>0</v>
      </c>
      <c r="BQ18" s="122">
        <f t="shared" si="62"/>
        <v>0</v>
      </c>
      <c r="BR18" s="134"/>
      <c r="BS18" s="120">
        <f t="shared" si="63"/>
        <v>190.62</v>
      </c>
      <c r="BT18" s="136"/>
      <c r="BU18" s="121">
        <f t="shared" si="64"/>
        <v>0</v>
      </c>
      <c r="BV18" s="122">
        <f t="shared" si="65"/>
        <v>0</v>
      </c>
      <c r="BW18" s="134"/>
      <c r="BX18" s="120">
        <f t="shared" si="66"/>
        <v>190.62</v>
      </c>
      <c r="BY18" s="136"/>
      <c r="BZ18" s="111">
        <f t="shared" si="67"/>
        <v>0</v>
      </c>
      <c r="CA18" s="122">
        <f t="shared" si="68"/>
        <v>0</v>
      </c>
      <c r="CB18" s="134"/>
      <c r="CC18" s="120">
        <f t="shared" si="69"/>
        <v>190.62</v>
      </c>
      <c r="CD18" s="136"/>
      <c r="CE18" s="111">
        <f t="shared" si="70"/>
        <v>0</v>
      </c>
      <c r="CF18" s="122">
        <f t="shared" si="71"/>
        <v>0</v>
      </c>
      <c r="CG18" s="134"/>
      <c r="CH18" s="120">
        <f t="shared" si="72"/>
        <v>190.62</v>
      </c>
      <c r="CI18" s="136"/>
      <c r="CJ18" s="111">
        <f t="shared" si="77"/>
        <v>0</v>
      </c>
      <c r="CK18" s="122">
        <f t="shared" si="74"/>
        <v>0</v>
      </c>
      <c r="CL18" s="134"/>
      <c r="CM18" s="120">
        <f t="shared" si="75"/>
        <v>190.62</v>
      </c>
      <c r="CN18" s="134"/>
      <c r="CO18" s="196">
        <f t="shared" si="48"/>
        <v>190.62</v>
      </c>
      <c r="CP18" s="111"/>
      <c r="CQ18" s="196">
        <f t="shared" si="49"/>
        <v>190.62</v>
      </c>
      <c r="CR18" s="111"/>
      <c r="CS18" s="196">
        <f t="shared" si="50"/>
        <v>190.62</v>
      </c>
      <c r="CT18" s="111"/>
      <c r="CU18" s="196">
        <f t="shared" si="51"/>
        <v>190.62</v>
      </c>
      <c r="CV18" s="111"/>
      <c r="CW18" s="196">
        <f t="shared" si="52"/>
        <v>190.62</v>
      </c>
      <c r="CX18" s="111"/>
      <c r="CY18" s="196">
        <f t="shared" si="53"/>
        <v>190.62</v>
      </c>
      <c r="CZ18" s="111"/>
      <c r="DA18" s="196">
        <f t="shared" si="54"/>
        <v>190.62</v>
      </c>
      <c r="DB18" s="111"/>
      <c r="DC18" s="196">
        <f t="shared" si="55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111"/>
      <c r="DO18" s="196">
        <f t="shared" si="5"/>
        <v>190.62</v>
      </c>
      <c r="DP18" s="111"/>
      <c r="DQ18" s="196">
        <f t="shared" si="6"/>
        <v>190.62</v>
      </c>
      <c r="DR18" s="111"/>
      <c r="DS18" s="196">
        <f t="shared" si="7"/>
        <v>190.62</v>
      </c>
      <c r="DT18" s="111"/>
      <c r="DU18" s="196">
        <f t="shared" si="8"/>
        <v>190.62</v>
      </c>
      <c r="DV18" s="111"/>
      <c r="DW18" s="196">
        <f t="shared" si="9"/>
        <v>190.62</v>
      </c>
      <c r="DX18" s="111"/>
      <c r="DY18" s="196">
        <f t="shared" si="10"/>
        <v>190.62</v>
      </c>
      <c r="DZ18" s="111"/>
      <c r="EA18" s="196">
        <f t="shared" si="11"/>
        <v>190.62</v>
      </c>
      <c r="EB18" s="111"/>
      <c r="EC18" s="196">
        <f t="shared" si="12"/>
        <v>190.62</v>
      </c>
      <c r="ED18" s="111"/>
      <c r="EE18" s="196">
        <f t="shared" si="13"/>
        <v>190.62</v>
      </c>
      <c r="EF18" s="111"/>
      <c r="EG18" s="196">
        <f t="shared" si="14"/>
        <v>190.62</v>
      </c>
      <c r="EH18" s="111"/>
      <c r="EI18" s="196">
        <f t="shared" si="15"/>
        <v>190.62</v>
      </c>
      <c r="EJ18" s="111"/>
      <c r="EK18" s="196">
        <f t="shared" si="16"/>
        <v>190.62</v>
      </c>
      <c r="EL18" s="111"/>
      <c r="EM18" s="196">
        <f t="shared" si="17"/>
        <v>190.62</v>
      </c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18"/>
        <v>6714.0410000000011</v>
      </c>
      <c r="J19" s="122">
        <f t="shared" si="19"/>
        <v>28064.691380000004</v>
      </c>
      <c r="K19" s="184">
        <v>36035.099000000002</v>
      </c>
      <c r="L19" s="121">
        <f t="shared" si="20"/>
        <v>4955.0060000000012</v>
      </c>
      <c r="M19" s="122">
        <f t="shared" si="21"/>
        <v>22495.727240000007</v>
      </c>
      <c r="N19" s="122">
        <f t="shared" si="22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23"/>
        <v>2557.9119999999966</v>
      </c>
      <c r="S19" s="122">
        <f t="shared" si="24"/>
        <v>11612.920479999984</v>
      </c>
      <c r="T19" s="122"/>
      <c r="U19" s="120">
        <f t="shared" si="25"/>
        <v>47753.760479999983</v>
      </c>
      <c r="V19" s="121">
        <v>41335.089</v>
      </c>
      <c r="W19" s="121">
        <f t="shared" si="26"/>
        <v>2742.0780000000013</v>
      </c>
      <c r="X19" s="122">
        <f t="shared" si="27"/>
        <v>12449.034120000006</v>
      </c>
      <c r="Y19" s="122">
        <v>10000</v>
      </c>
      <c r="Z19" s="120">
        <f t="shared" si="28"/>
        <v>50202.794599999987</v>
      </c>
      <c r="AA19" s="121">
        <f>VLOOKUP(B19,Лист3!$A$2:$C$175,3,FALSE)</f>
        <v>43202.063999999998</v>
      </c>
      <c r="AB19" s="121">
        <f t="shared" si="29"/>
        <v>1866.9749999999985</v>
      </c>
      <c r="AC19" s="122">
        <f t="shared" si="30"/>
        <v>8476.0664999999935</v>
      </c>
      <c r="AD19" s="122">
        <v>35000</v>
      </c>
      <c r="AE19" s="120">
        <f t="shared" si="31"/>
        <v>23678.86109999998</v>
      </c>
      <c r="AF19" s="121">
        <f>VLOOKUP(A19,Лист4!$A$2:$F$175,6,FALSE)</f>
        <v>44926.063000000002</v>
      </c>
      <c r="AG19" s="121">
        <f t="shared" si="32"/>
        <v>1723.9990000000034</v>
      </c>
      <c r="AH19" s="122">
        <f t="shared" si="33"/>
        <v>7826.9554600000156</v>
      </c>
      <c r="AI19" s="122"/>
      <c r="AJ19" s="120">
        <f t="shared" si="34"/>
        <v>31505.816559999996</v>
      </c>
      <c r="AK19" s="121">
        <f>VLOOKUP(A19,Лист6!$A$2:$F$175,6,FALSE)</f>
        <v>46203.016000000003</v>
      </c>
      <c r="AL19" s="121">
        <f t="shared" si="35"/>
        <v>1276.9530000000013</v>
      </c>
      <c r="AM19" s="122">
        <f t="shared" si="36"/>
        <v>5797.3666200000062</v>
      </c>
      <c r="AN19" s="122"/>
      <c r="AO19" s="120">
        <f t="shared" si="37"/>
        <v>37303.18318</v>
      </c>
      <c r="AP19" s="123">
        <v>46702.074999999997</v>
      </c>
      <c r="AQ19" s="121">
        <f t="shared" si="38"/>
        <v>499.05899999999383</v>
      </c>
      <c r="AR19" s="121">
        <f t="shared" si="39"/>
        <v>2265.7278599999722</v>
      </c>
      <c r="AS19" s="121"/>
      <c r="AT19" s="120">
        <f t="shared" si="40"/>
        <v>39568.91103999997</v>
      </c>
      <c r="AU19" s="123">
        <v>47072.097999999998</v>
      </c>
      <c r="AV19" s="121">
        <f t="shared" si="41"/>
        <v>370.02300000000105</v>
      </c>
      <c r="AW19" s="122">
        <f t="shared" si="42"/>
        <v>1679.9044200000048</v>
      </c>
      <c r="AX19" s="121"/>
      <c r="AY19" s="120">
        <f t="shared" si="43"/>
        <v>41248.815459999976</v>
      </c>
      <c r="AZ19" s="192">
        <v>46702</v>
      </c>
      <c r="BA19" s="121">
        <f t="shared" si="44"/>
        <v>-370.09799999999814</v>
      </c>
      <c r="BB19" s="122">
        <f t="shared" si="56"/>
        <v>-1780.1713799999909</v>
      </c>
      <c r="BC19" s="121"/>
      <c r="BD19" s="144">
        <f t="shared" si="45"/>
        <v>39468.644079999984</v>
      </c>
      <c r="BE19" s="123"/>
      <c r="BF19" s="121"/>
      <c r="BG19" s="122">
        <f t="shared" si="57"/>
        <v>0</v>
      </c>
      <c r="BH19" s="121"/>
      <c r="BI19" s="120">
        <f t="shared" si="47"/>
        <v>39468.644079999984</v>
      </c>
      <c r="BJ19" s="123"/>
      <c r="BK19" s="121">
        <f t="shared" si="58"/>
        <v>0</v>
      </c>
      <c r="BL19" s="122">
        <f t="shared" si="59"/>
        <v>0</v>
      </c>
      <c r="BM19" s="121"/>
      <c r="BN19" s="157">
        <f t="shared" si="60"/>
        <v>39468.644079999984</v>
      </c>
      <c r="BO19" s="123"/>
      <c r="BP19" s="121">
        <f t="shared" si="61"/>
        <v>0</v>
      </c>
      <c r="BQ19" s="122">
        <f t="shared" si="62"/>
        <v>0</v>
      </c>
      <c r="BR19" s="121"/>
      <c r="BS19" s="120">
        <f t="shared" si="63"/>
        <v>39468.644079999984</v>
      </c>
      <c r="BT19" s="123"/>
      <c r="BU19" s="121">
        <f t="shared" si="64"/>
        <v>0</v>
      </c>
      <c r="BV19" s="122">
        <f t="shared" si="65"/>
        <v>0</v>
      </c>
      <c r="BW19" s="121"/>
      <c r="BX19" s="120">
        <f t="shared" si="66"/>
        <v>39468.644079999984</v>
      </c>
      <c r="BY19" s="123"/>
      <c r="BZ19" s="111">
        <f t="shared" si="67"/>
        <v>0</v>
      </c>
      <c r="CA19" s="122">
        <f t="shared" si="68"/>
        <v>0</v>
      </c>
      <c r="CB19" s="121"/>
      <c r="CC19" s="120">
        <f t="shared" si="69"/>
        <v>39468.644079999984</v>
      </c>
      <c r="CD19" s="123"/>
      <c r="CE19" s="111">
        <f t="shared" si="70"/>
        <v>0</v>
      </c>
      <c r="CF19" s="122">
        <f t="shared" si="71"/>
        <v>0</v>
      </c>
      <c r="CG19" s="121"/>
      <c r="CH19" s="120">
        <f t="shared" si="72"/>
        <v>39468.644079999984</v>
      </c>
      <c r="CI19" s="123"/>
      <c r="CJ19" s="111">
        <f t="shared" si="77"/>
        <v>0</v>
      </c>
      <c r="CK19" s="122">
        <f t="shared" si="74"/>
        <v>0</v>
      </c>
      <c r="CL19" s="121"/>
      <c r="CM19" s="120">
        <f t="shared" si="75"/>
        <v>39468.644079999984</v>
      </c>
      <c r="CN19" s="121"/>
      <c r="CO19" s="196">
        <f t="shared" si="48"/>
        <v>39468.644079999984</v>
      </c>
      <c r="CP19" s="111"/>
      <c r="CQ19" s="196">
        <f t="shared" si="49"/>
        <v>39468.644079999984</v>
      </c>
      <c r="CR19" s="111"/>
      <c r="CS19" s="196">
        <f t="shared" si="50"/>
        <v>39468.644079999984</v>
      </c>
      <c r="CT19" s="111"/>
      <c r="CU19" s="196">
        <f t="shared" si="51"/>
        <v>39468.644079999984</v>
      </c>
      <c r="CV19" s="111"/>
      <c r="CW19" s="196">
        <f t="shared" si="52"/>
        <v>39468.644079999984</v>
      </c>
      <c r="CX19" s="111"/>
      <c r="CY19" s="196">
        <f t="shared" si="53"/>
        <v>39468.644079999984</v>
      </c>
      <c r="CZ19" s="111"/>
      <c r="DA19" s="196">
        <f t="shared" si="54"/>
        <v>39468.644079999984</v>
      </c>
      <c r="DB19" s="111"/>
      <c r="DC19" s="196">
        <f t="shared" si="55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111"/>
      <c r="DO19" s="196">
        <f t="shared" si="5"/>
        <v>39468.644079999984</v>
      </c>
      <c r="DP19" s="111"/>
      <c r="DQ19" s="196">
        <f t="shared" si="6"/>
        <v>39468.644079999984</v>
      </c>
      <c r="DR19" s="111"/>
      <c r="DS19" s="196">
        <f t="shared" si="7"/>
        <v>39468.644079999984</v>
      </c>
      <c r="DT19" s="111"/>
      <c r="DU19" s="196">
        <f t="shared" si="8"/>
        <v>39468.644079999984</v>
      </c>
      <c r="DV19" s="111"/>
      <c r="DW19" s="196">
        <f t="shared" si="9"/>
        <v>39468.644079999984</v>
      </c>
      <c r="DX19" s="111"/>
      <c r="DY19" s="196">
        <f t="shared" si="10"/>
        <v>39468.644079999984</v>
      </c>
      <c r="DZ19" s="111"/>
      <c r="EA19" s="196">
        <f t="shared" si="11"/>
        <v>39468.644079999984</v>
      </c>
      <c r="EB19" s="111"/>
      <c r="EC19" s="196">
        <f t="shared" si="12"/>
        <v>39468.644079999984</v>
      </c>
      <c r="ED19" s="111"/>
      <c r="EE19" s="196">
        <f t="shared" si="13"/>
        <v>39468.644079999984</v>
      </c>
      <c r="EF19" s="111"/>
      <c r="EG19" s="196">
        <f t="shared" si="14"/>
        <v>39468.644079999984</v>
      </c>
      <c r="EH19" s="111"/>
      <c r="EI19" s="196">
        <f t="shared" si="15"/>
        <v>39468.644079999984</v>
      </c>
      <c r="EJ19" s="111"/>
      <c r="EK19" s="196">
        <f t="shared" si="16"/>
        <v>39468.644079999984</v>
      </c>
      <c r="EL19" s="111"/>
      <c r="EM19" s="196">
        <f t="shared" si="17"/>
        <v>39468.644079999984</v>
      </c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18"/>
        <v>21.979000000000042</v>
      </c>
      <c r="J20" s="122">
        <f t="shared" si="19"/>
        <v>91.872220000000169</v>
      </c>
      <c r="K20" s="184">
        <v>2284.0410000000002</v>
      </c>
      <c r="L20" s="121">
        <f t="shared" si="20"/>
        <v>885.98400000000015</v>
      </c>
      <c r="M20" s="122">
        <f t="shared" si="21"/>
        <v>4022.3673600000006</v>
      </c>
      <c r="N20" s="122">
        <f t="shared" si="22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23"/>
        <v>70.000999999999749</v>
      </c>
      <c r="S20" s="122">
        <f t="shared" si="24"/>
        <v>317.80453999999884</v>
      </c>
      <c r="T20" s="122"/>
      <c r="U20" s="120">
        <f t="shared" si="25"/>
        <v>4376.4945399999988</v>
      </c>
      <c r="V20" s="121">
        <v>2415.08</v>
      </c>
      <c r="W20" s="121">
        <f t="shared" si="26"/>
        <v>61.038000000000011</v>
      </c>
      <c r="X20" s="122">
        <f t="shared" si="27"/>
        <v>277.11252000000007</v>
      </c>
      <c r="Y20" s="122"/>
      <c r="Z20" s="120">
        <f t="shared" si="28"/>
        <v>4653.6070599999985</v>
      </c>
      <c r="AA20" s="121">
        <f>VLOOKUP(B20,Лист3!$A$2:$C$175,3,FALSE)</f>
        <v>2485.0610000000001</v>
      </c>
      <c r="AB20" s="121">
        <f t="shared" si="29"/>
        <v>69.981000000000222</v>
      </c>
      <c r="AC20" s="122">
        <f t="shared" si="30"/>
        <v>317.713740000001</v>
      </c>
      <c r="AD20" s="122"/>
      <c r="AE20" s="120">
        <f t="shared" si="31"/>
        <v>4971.3207999999995</v>
      </c>
      <c r="AF20" s="121">
        <f>VLOOKUP(A20,Лист4!$A$2:$F$175,6,FALSE)</f>
        <v>2485.0610000000001</v>
      </c>
      <c r="AG20" s="121">
        <f t="shared" si="32"/>
        <v>0</v>
      </c>
      <c r="AH20" s="122">
        <f t="shared" si="33"/>
        <v>0</v>
      </c>
      <c r="AI20" s="122">
        <v>5000</v>
      </c>
      <c r="AJ20" s="120">
        <f t="shared" si="34"/>
        <v>-28.679200000000492</v>
      </c>
      <c r="AK20" s="121">
        <f>VLOOKUP(A20,Лист6!$A$2:$F$175,6,FALSE)</f>
        <v>2501.0940000000001</v>
      </c>
      <c r="AL20" s="121">
        <f t="shared" si="35"/>
        <v>16.032999999999902</v>
      </c>
      <c r="AM20" s="122">
        <f t="shared" si="36"/>
        <v>72.789819999999551</v>
      </c>
      <c r="AN20" s="122"/>
      <c r="AO20" s="120">
        <f t="shared" si="37"/>
        <v>44.110619999999059</v>
      </c>
      <c r="AP20" s="123">
        <v>2506.0790000000002</v>
      </c>
      <c r="AQ20" s="121">
        <f t="shared" si="38"/>
        <v>4.9850000000001273</v>
      </c>
      <c r="AR20" s="121">
        <f t="shared" si="39"/>
        <v>22.631900000000577</v>
      </c>
      <c r="AS20" s="121"/>
      <c r="AT20" s="120">
        <f t="shared" si="40"/>
        <v>66.742519999999644</v>
      </c>
      <c r="AU20" s="178">
        <v>2507.027</v>
      </c>
      <c r="AV20" s="121">
        <f t="shared" si="41"/>
        <v>0.94799999999986539</v>
      </c>
      <c r="AW20" s="122">
        <f t="shared" si="42"/>
        <v>4.3039199999993887</v>
      </c>
      <c r="AX20" s="121"/>
      <c r="AY20" s="144">
        <f t="shared" si="43"/>
        <v>71.046439999999038</v>
      </c>
      <c r="AZ20" s="123"/>
      <c r="BA20" s="121"/>
      <c r="BB20" s="122">
        <f t="shared" si="56"/>
        <v>0</v>
      </c>
      <c r="BC20" s="121"/>
      <c r="BD20" s="120">
        <f t="shared" si="45"/>
        <v>71.046439999999038</v>
      </c>
      <c r="BE20" s="123"/>
      <c r="BF20" s="121">
        <f t="shared" si="46"/>
        <v>0</v>
      </c>
      <c r="BG20" s="122">
        <f t="shared" si="57"/>
        <v>0</v>
      </c>
      <c r="BH20" s="121"/>
      <c r="BI20" s="120">
        <f t="shared" si="47"/>
        <v>71.046439999999038</v>
      </c>
      <c r="BJ20" s="123"/>
      <c r="BK20" s="121">
        <f t="shared" si="58"/>
        <v>0</v>
      </c>
      <c r="BL20" s="122">
        <f t="shared" si="59"/>
        <v>0</v>
      </c>
      <c r="BM20" s="121"/>
      <c r="BN20" s="197">
        <f t="shared" si="60"/>
        <v>71.046439999999038</v>
      </c>
      <c r="BO20" s="123"/>
      <c r="BP20" s="121">
        <f t="shared" si="61"/>
        <v>0</v>
      </c>
      <c r="BQ20" s="122">
        <f t="shared" si="62"/>
        <v>0</v>
      </c>
      <c r="BR20" s="121"/>
      <c r="BS20" s="120">
        <f t="shared" si="63"/>
        <v>71.046439999999038</v>
      </c>
      <c r="BT20" s="123"/>
      <c r="BU20" s="121">
        <f t="shared" si="64"/>
        <v>0</v>
      </c>
      <c r="BV20" s="122">
        <f t="shared" si="65"/>
        <v>0</v>
      </c>
      <c r="BW20" s="121"/>
      <c r="BX20" s="120">
        <f t="shared" si="66"/>
        <v>71.046439999999038</v>
      </c>
      <c r="BY20" s="123"/>
      <c r="BZ20" s="111">
        <f t="shared" si="67"/>
        <v>0</v>
      </c>
      <c r="CA20" s="122">
        <f t="shared" si="68"/>
        <v>0</v>
      </c>
      <c r="CB20" s="121"/>
      <c r="CC20" s="120">
        <f t="shared" si="69"/>
        <v>71.046439999999038</v>
      </c>
      <c r="CD20" s="123"/>
      <c r="CE20" s="111">
        <f t="shared" si="70"/>
        <v>0</v>
      </c>
      <c r="CF20" s="122">
        <f t="shared" si="71"/>
        <v>0</v>
      </c>
      <c r="CG20" s="121"/>
      <c r="CH20" s="120">
        <f t="shared" si="72"/>
        <v>71.046439999999038</v>
      </c>
      <c r="CI20" s="123"/>
      <c r="CJ20" s="111">
        <f t="shared" si="77"/>
        <v>0</v>
      </c>
      <c r="CK20" s="122">
        <f t="shared" si="74"/>
        <v>0</v>
      </c>
      <c r="CL20" s="121"/>
      <c r="CM20" s="120">
        <f t="shared" si="75"/>
        <v>71.046439999999038</v>
      </c>
      <c r="CN20" s="121"/>
      <c r="CO20" s="196">
        <f t="shared" si="48"/>
        <v>71.046439999999038</v>
      </c>
      <c r="CP20" s="111"/>
      <c r="CQ20" s="196">
        <f t="shared" si="49"/>
        <v>71.046439999999038</v>
      </c>
      <c r="CR20" s="111"/>
      <c r="CS20" s="196">
        <f t="shared" si="50"/>
        <v>71.046439999999038</v>
      </c>
      <c r="CT20" s="111"/>
      <c r="CU20" s="196">
        <f t="shared" si="51"/>
        <v>71.046439999999038</v>
      </c>
      <c r="CV20" s="111"/>
      <c r="CW20" s="196">
        <f t="shared" si="52"/>
        <v>71.046439999999038</v>
      </c>
      <c r="CX20" s="111"/>
      <c r="CY20" s="196">
        <f t="shared" si="53"/>
        <v>71.046439999999038</v>
      </c>
      <c r="CZ20" s="111"/>
      <c r="DA20" s="196">
        <f t="shared" si="54"/>
        <v>71.046439999999038</v>
      </c>
      <c r="DB20" s="111"/>
      <c r="DC20" s="196">
        <f t="shared" si="55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111"/>
      <c r="DO20" s="196">
        <f t="shared" si="5"/>
        <v>71.046439999999038</v>
      </c>
      <c r="DP20" s="111"/>
      <c r="DQ20" s="196">
        <f t="shared" si="6"/>
        <v>71.046439999999038</v>
      </c>
      <c r="DR20" s="111"/>
      <c r="DS20" s="196">
        <f t="shared" si="7"/>
        <v>71.046439999999038</v>
      </c>
      <c r="DT20" s="111"/>
      <c r="DU20" s="196">
        <f t="shared" si="8"/>
        <v>71.046439999999038</v>
      </c>
      <c r="DV20" s="111"/>
      <c r="DW20" s="196">
        <f t="shared" si="9"/>
        <v>71.046439999999038</v>
      </c>
      <c r="DX20" s="111"/>
      <c r="DY20" s="196">
        <f t="shared" si="10"/>
        <v>71.046439999999038</v>
      </c>
      <c r="DZ20" s="111"/>
      <c r="EA20" s="196">
        <f t="shared" si="11"/>
        <v>71.046439999999038</v>
      </c>
      <c r="EB20" s="111"/>
      <c r="EC20" s="196">
        <f t="shared" si="12"/>
        <v>71.046439999999038</v>
      </c>
      <c r="ED20" s="111"/>
      <c r="EE20" s="196">
        <f t="shared" si="13"/>
        <v>71.046439999999038</v>
      </c>
      <c r="EF20" s="111"/>
      <c r="EG20" s="196">
        <f t="shared" si="14"/>
        <v>71.046439999999038</v>
      </c>
      <c r="EH20" s="111"/>
      <c r="EI20" s="196">
        <f t="shared" si="15"/>
        <v>71.046439999999038</v>
      </c>
      <c r="EJ20" s="111"/>
      <c r="EK20" s="196">
        <f t="shared" si="16"/>
        <v>71.046439999999038</v>
      </c>
      <c r="EL20" s="111"/>
      <c r="EM20" s="196">
        <f t="shared" si="17"/>
        <v>71.046439999999038</v>
      </c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18"/>
        <v>309.05000000000018</v>
      </c>
      <c r="J21" s="122">
        <f t="shared" si="19"/>
        <v>1291.8290000000006</v>
      </c>
      <c r="K21" s="184">
        <v>2054.0729999999999</v>
      </c>
      <c r="L21" s="121">
        <f t="shared" si="20"/>
        <v>475.01899999999978</v>
      </c>
      <c r="M21" s="122">
        <f t="shared" si="21"/>
        <v>2156.5862599999991</v>
      </c>
      <c r="N21" s="122">
        <f t="shared" si="22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23"/>
        <v>1.0999999999967258E-2</v>
      </c>
      <c r="S21" s="122">
        <f t="shared" si="24"/>
        <v>4.9939999999851353E-2</v>
      </c>
      <c r="T21" s="122">
        <v>2000</v>
      </c>
      <c r="U21" s="120">
        <f t="shared" si="25"/>
        <v>-318.76006000000007</v>
      </c>
      <c r="V21" s="121">
        <v>2054.0949999999998</v>
      </c>
      <c r="W21" s="121">
        <f t="shared" si="26"/>
        <v>1.0999999999967258E-2</v>
      </c>
      <c r="X21" s="122">
        <f t="shared" si="27"/>
        <v>4.9939999999851353E-2</v>
      </c>
      <c r="Y21" s="122"/>
      <c r="Z21" s="120">
        <f t="shared" si="28"/>
        <v>-318.71012000000019</v>
      </c>
      <c r="AA21" s="121">
        <f>VLOOKUP(B21,Лист3!$A$2:$C$175,3,FALSE)</f>
        <v>2055.0059999999999</v>
      </c>
      <c r="AB21" s="121">
        <f t="shared" si="29"/>
        <v>0.91100000000005821</v>
      </c>
      <c r="AC21" s="122">
        <f t="shared" si="30"/>
        <v>4.1359400000002644</v>
      </c>
      <c r="AD21" s="122"/>
      <c r="AE21" s="120">
        <f t="shared" si="31"/>
        <v>-314.5741799999999</v>
      </c>
      <c r="AF21" s="121">
        <f>VLOOKUP(A21,Лист4!$A$2:$F$175,6,FALSE)</f>
        <v>2055.0129999999999</v>
      </c>
      <c r="AG21" s="121">
        <f t="shared" si="32"/>
        <v>7.0000000000618456E-3</v>
      </c>
      <c r="AH21" s="122">
        <f t="shared" si="33"/>
        <v>3.1780000000280778E-2</v>
      </c>
      <c r="AI21" s="122"/>
      <c r="AJ21" s="120">
        <f t="shared" si="34"/>
        <v>-314.54239999999965</v>
      </c>
      <c r="AK21" s="121">
        <f>VLOOKUP(A21,Лист6!$A$2:$F$175,6,FALSE)</f>
        <v>2096.0970000000002</v>
      </c>
      <c r="AL21" s="121">
        <f t="shared" si="35"/>
        <v>41.084000000000287</v>
      </c>
      <c r="AM21" s="122">
        <f t="shared" si="36"/>
        <v>186.52136000000129</v>
      </c>
      <c r="AN21" s="122"/>
      <c r="AO21" s="120">
        <f t="shared" si="37"/>
        <v>-128.02103999999835</v>
      </c>
      <c r="AP21" s="123">
        <v>2155.0650000000001</v>
      </c>
      <c r="AQ21" s="121">
        <f t="shared" si="38"/>
        <v>58.967999999999847</v>
      </c>
      <c r="AR21" s="121">
        <f t="shared" si="39"/>
        <v>267.71471999999932</v>
      </c>
      <c r="AS21" s="121"/>
      <c r="AT21" s="120">
        <f t="shared" si="40"/>
        <v>139.69368000000097</v>
      </c>
      <c r="AU21" s="123"/>
      <c r="AV21" s="121"/>
      <c r="AW21" s="122">
        <f t="shared" si="42"/>
        <v>0</v>
      </c>
      <c r="AX21" s="121"/>
      <c r="AY21" s="120">
        <f t="shared" si="43"/>
        <v>139.69368000000097</v>
      </c>
      <c r="AZ21" s="123"/>
      <c r="BA21" s="121">
        <f t="shared" si="44"/>
        <v>0</v>
      </c>
      <c r="BB21" s="122">
        <f t="shared" si="56"/>
        <v>0</v>
      </c>
      <c r="BC21" s="121"/>
      <c r="BD21" s="120">
        <f t="shared" si="45"/>
        <v>139.69368000000097</v>
      </c>
      <c r="BE21" s="123"/>
      <c r="BF21" s="121">
        <f t="shared" si="46"/>
        <v>0</v>
      </c>
      <c r="BG21" s="122">
        <f t="shared" si="57"/>
        <v>0</v>
      </c>
      <c r="BH21" s="121"/>
      <c r="BI21" s="120">
        <f t="shared" si="47"/>
        <v>139.69368000000097</v>
      </c>
      <c r="BJ21" s="123"/>
      <c r="BK21" s="121">
        <f t="shared" si="58"/>
        <v>0</v>
      </c>
      <c r="BL21" s="122">
        <f t="shared" si="59"/>
        <v>0</v>
      </c>
      <c r="BM21" s="121"/>
      <c r="BN21" s="120">
        <f t="shared" si="60"/>
        <v>139.69368000000097</v>
      </c>
      <c r="BO21" s="123"/>
      <c r="BP21" s="121">
        <f t="shared" si="61"/>
        <v>0</v>
      </c>
      <c r="BQ21" s="122">
        <f t="shared" si="62"/>
        <v>0</v>
      </c>
      <c r="BR21" s="121"/>
      <c r="BS21" s="120">
        <f t="shared" si="63"/>
        <v>139.69368000000097</v>
      </c>
      <c r="BT21" s="123"/>
      <c r="BU21" s="121">
        <f t="shared" si="64"/>
        <v>0</v>
      </c>
      <c r="BV21" s="122">
        <f t="shared" si="65"/>
        <v>0</v>
      </c>
      <c r="BW21" s="121"/>
      <c r="BX21" s="120">
        <f t="shared" si="66"/>
        <v>139.69368000000097</v>
      </c>
      <c r="BY21" s="123"/>
      <c r="BZ21" s="111">
        <f t="shared" si="67"/>
        <v>0</v>
      </c>
      <c r="CA21" s="122">
        <f t="shared" si="68"/>
        <v>0</v>
      </c>
      <c r="CB21" s="121"/>
      <c r="CC21" s="120">
        <f t="shared" si="69"/>
        <v>139.69368000000097</v>
      </c>
      <c r="CD21" s="123"/>
      <c r="CE21" s="111">
        <f t="shared" si="70"/>
        <v>0</v>
      </c>
      <c r="CF21" s="122">
        <f t="shared" si="71"/>
        <v>0</v>
      </c>
      <c r="CG21" s="121"/>
      <c r="CH21" s="120">
        <f t="shared" si="72"/>
        <v>139.69368000000097</v>
      </c>
      <c r="CI21" s="123"/>
      <c r="CJ21" s="111">
        <f t="shared" si="77"/>
        <v>0</v>
      </c>
      <c r="CK21" s="122">
        <f t="shared" si="74"/>
        <v>0</v>
      </c>
      <c r="CL21" s="121"/>
      <c r="CM21" s="120">
        <f t="shared" si="75"/>
        <v>139.69368000000097</v>
      </c>
      <c r="CN21" s="121"/>
      <c r="CO21" s="196">
        <f t="shared" si="48"/>
        <v>139.69368000000097</v>
      </c>
      <c r="CP21" s="111"/>
      <c r="CQ21" s="196">
        <f t="shared" si="49"/>
        <v>139.69368000000097</v>
      </c>
      <c r="CR21" s="111"/>
      <c r="CS21" s="196">
        <f t="shared" si="50"/>
        <v>139.69368000000097</v>
      </c>
      <c r="CT21" s="111"/>
      <c r="CU21" s="196">
        <f t="shared" si="51"/>
        <v>139.69368000000097</v>
      </c>
      <c r="CV21" s="111"/>
      <c r="CW21" s="196">
        <f t="shared" si="52"/>
        <v>139.69368000000097</v>
      </c>
      <c r="CX21" s="111"/>
      <c r="CY21" s="196">
        <f t="shared" si="53"/>
        <v>139.69368000000097</v>
      </c>
      <c r="CZ21" s="111"/>
      <c r="DA21" s="196">
        <f t="shared" si="54"/>
        <v>139.69368000000097</v>
      </c>
      <c r="DB21" s="111"/>
      <c r="DC21" s="196">
        <f t="shared" si="55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111"/>
      <c r="DO21" s="196">
        <f t="shared" si="5"/>
        <v>139.69368000000097</v>
      </c>
      <c r="DP21" s="111"/>
      <c r="DQ21" s="196">
        <f t="shared" si="6"/>
        <v>139.69368000000097</v>
      </c>
      <c r="DR21" s="111"/>
      <c r="DS21" s="196">
        <f t="shared" si="7"/>
        <v>139.69368000000097</v>
      </c>
      <c r="DT21" s="111"/>
      <c r="DU21" s="196">
        <f t="shared" si="8"/>
        <v>139.69368000000097</v>
      </c>
      <c r="DV21" s="111"/>
      <c r="DW21" s="196">
        <f t="shared" si="9"/>
        <v>139.69368000000097</v>
      </c>
      <c r="DX21" s="111"/>
      <c r="DY21" s="196">
        <f t="shared" si="10"/>
        <v>139.69368000000097</v>
      </c>
      <c r="DZ21" s="111"/>
      <c r="EA21" s="196">
        <f t="shared" si="11"/>
        <v>139.69368000000097</v>
      </c>
      <c r="EB21" s="111"/>
      <c r="EC21" s="196">
        <f t="shared" si="12"/>
        <v>139.69368000000097</v>
      </c>
      <c r="ED21" s="111"/>
      <c r="EE21" s="196">
        <f t="shared" si="13"/>
        <v>139.69368000000097</v>
      </c>
      <c r="EF21" s="111"/>
      <c r="EG21" s="196">
        <f t="shared" si="14"/>
        <v>139.69368000000097</v>
      </c>
      <c r="EH21" s="111"/>
      <c r="EI21" s="196">
        <f t="shared" si="15"/>
        <v>139.69368000000097</v>
      </c>
      <c r="EJ21" s="111"/>
      <c r="EK21" s="196">
        <f t="shared" si="16"/>
        <v>139.69368000000097</v>
      </c>
      <c r="EL21" s="111"/>
      <c r="EM21" s="196">
        <f t="shared" si="17"/>
        <v>139.69368000000097</v>
      </c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18"/>
        <v>12.092000000000001</v>
      </c>
      <c r="J22" s="122">
        <f t="shared" si="19"/>
        <v>50.544559999999997</v>
      </c>
      <c r="K22" s="184">
        <v>125.069</v>
      </c>
      <c r="L22" s="121">
        <f t="shared" si="20"/>
        <v>112.977</v>
      </c>
      <c r="M22" s="122">
        <f t="shared" si="21"/>
        <v>512.91557999999998</v>
      </c>
      <c r="N22" s="122">
        <f t="shared" si="22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23"/>
        <v>9.0290000000000106</v>
      </c>
      <c r="S22" s="122">
        <f t="shared" si="24"/>
        <v>40.991660000000046</v>
      </c>
      <c r="T22" s="122"/>
      <c r="U22" s="157">
        <f t="shared" si="25"/>
        <v>204.45166000000006</v>
      </c>
      <c r="V22" s="121">
        <v>135.06700000000001</v>
      </c>
      <c r="W22" s="129">
        <f t="shared" si="26"/>
        <v>0.96899999999999409</v>
      </c>
      <c r="X22" s="168">
        <f t="shared" si="27"/>
        <v>4.3992599999999733</v>
      </c>
      <c r="Y22" s="168"/>
      <c r="Z22" s="157">
        <f t="shared" si="28"/>
        <v>208.85092000000003</v>
      </c>
      <c r="AA22" s="129">
        <f>VLOOKUP(B22,Лист3!$A$2:$C$175,3,FALSE)</f>
        <v>135.06700000000001</v>
      </c>
      <c r="AB22" s="129">
        <f t="shared" si="29"/>
        <v>0</v>
      </c>
      <c r="AC22" s="168">
        <f t="shared" si="30"/>
        <v>0</v>
      </c>
      <c r="AD22" s="168">
        <v>210</v>
      </c>
      <c r="AE22" s="157">
        <f t="shared" si="31"/>
        <v>-1.1490799999999695</v>
      </c>
      <c r="AF22" s="129">
        <f>VLOOKUP(A22,Лист4!$A$2:$F$175,6,FALSE)</f>
        <v>135.07300000000001</v>
      </c>
      <c r="AG22" s="129">
        <f t="shared" si="32"/>
        <v>6.0000000000002274E-3</v>
      </c>
      <c r="AH22" s="168">
        <f t="shared" si="33"/>
        <v>2.7240000000001034E-2</v>
      </c>
      <c r="AI22" s="168"/>
      <c r="AJ22" s="157">
        <f t="shared" si="34"/>
        <v>-1.1218399999999684</v>
      </c>
      <c r="AK22" s="129">
        <f>VLOOKUP(A22,Лист6!$A$2:$F$175,6,FALSE)</f>
        <v>150.023</v>
      </c>
      <c r="AL22" s="129">
        <f t="shared" si="35"/>
        <v>14.949999999999989</v>
      </c>
      <c r="AM22" s="168">
        <f t="shared" si="36"/>
        <v>67.872999999999948</v>
      </c>
      <c r="AN22" s="168"/>
      <c r="AO22" s="157">
        <f t="shared" si="37"/>
        <v>66.751159999999985</v>
      </c>
      <c r="AP22" s="160">
        <v>185.06100000000001</v>
      </c>
      <c r="AQ22" s="129">
        <f t="shared" si="38"/>
        <v>35.038000000000011</v>
      </c>
      <c r="AR22" s="129">
        <f t="shared" si="39"/>
        <v>159.07252000000005</v>
      </c>
      <c r="AS22" s="129"/>
      <c r="AT22" s="157">
        <f t="shared" si="40"/>
        <v>225.82368000000002</v>
      </c>
      <c r="AU22" s="160">
        <v>226.07499999999999</v>
      </c>
      <c r="AV22" s="129">
        <f t="shared" si="41"/>
        <v>41.013999999999982</v>
      </c>
      <c r="AW22" s="168">
        <f t="shared" si="42"/>
        <v>186.20355999999992</v>
      </c>
      <c r="AX22" s="129"/>
      <c r="AY22" s="157">
        <f t="shared" si="43"/>
        <v>412.02723999999995</v>
      </c>
      <c r="AZ22" s="170">
        <v>284.05200000000002</v>
      </c>
      <c r="BA22" s="129">
        <f t="shared" si="44"/>
        <v>57.977000000000032</v>
      </c>
      <c r="BB22" s="122">
        <f t="shared" si="56"/>
        <v>278.86937000000012</v>
      </c>
      <c r="BC22" s="129"/>
      <c r="BD22" s="144">
        <f t="shared" si="45"/>
        <v>690.89661000000001</v>
      </c>
      <c r="BE22" s="160"/>
      <c r="BF22" s="129"/>
      <c r="BG22" s="168">
        <f t="shared" si="57"/>
        <v>0</v>
      </c>
      <c r="BH22" s="129"/>
      <c r="BI22" s="144">
        <f t="shared" si="47"/>
        <v>690.89661000000001</v>
      </c>
      <c r="BJ22" s="160"/>
      <c r="BK22" s="129">
        <f t="shared" si="58"/>
        <v>0</v>
      </c>
      <c r="BL22" s="168">
        <f t="shared" si="59"/>
        <v>0</v>
      </c>
      <c r="BM22" s="129"/>
      <c r="BN22" s="196">
        <f t="shared" si="60"/>
        <v>690.89661000000001</v>
      </c>
      <c r="BO22" s="160"/>
      <c r="BP22" s="121">
        <f t="shared" si="61"/>
        <v>0</v>
      </c>
      <c r="BQ22" s="122">
        <f t="shared" si="62"/>
        <v>0</v>
      </c>
      <c r="BR22" s="129"/>
      <c r="BS22" s="120">
        <f t="shared" si="63"/>
        <v>690.89661000000001</v>
      </c>
      <c r="BT22" s="160"/>
      <c r="BU22" s="121">
        <f t="shared" si="64"/>
        <v>0</v>
      </c>
      <c r="BV22" s="122">
        <f t="shared" si="65"/>
        <v>0</v>
      </c>
      <c r="BW22" s="129"/>
      <c r="BX22" s="120">
        <f t="shared" si="66"/>
        <v>690.89661000000001</v>
      </c>
      <c r="BY22" s="160"/>
      <c r="BZ22" s="111">
        <f t="shared" si="67"/>
        <v>0</v>
      </c>
      <c r="CA22" s="122">
        <f t="shared" si="68"/>
        <v>0</v>
      </c>
      <c r="CB22" s="129"/>
      <c r="CC22" s="120">
        <f t="shared" si="69"/>
        <v>690.89661000000001</v>
      </c>
      <c r="CD22" s="160"/>
      <c r="CE22" s="111">
        <f t="shared" si="70"/>
        <v>0</v>
      </c>
      <c r="CF22" s="122">
        <f t="shared" si="71"/>
        <v>0</v>
      </c>
      <c r="CG22" s="129"/>
      <c r="CH22" s="120">
        <f t="shared" si="72"/>
        <v>690.89661000000001</v>
      </c>
      <c r="CI22" s="160"/>
      <c r="CJ22" s="111">
        <f t="shared" si="77"/>
        <v>0</v>
      </c>
      <c r="CK22" s="122">
        <f t="shared" si="74"/>
        <v>0</v>
      </c>
      <c r="CL22" s="129"/>
      <c r="CM22" s="120">
        <f t="shared" si="75"/>
        <v>690.89661000000001</v>
      </c>
      <c r="CN22" s="129"/>
      <c r="CO22" s="196">
        <f t="shared" si="48"/>
        <v>690.89661000000001</v>
      </c>
      <c r="CP22" s="229"/>
      <c r="CQ22" s="196">
        <f t="shared" si="49"/>
        <v>690.89661000000001</v>
      </c>
      <c r="CR22" s="229"/>
      <c r="CS22" s="196">
        <f t="shared" si="50"/>
        <v>690.89661000000001</v>
      </c>
      <c r="CT22" s="229">
        <v>690</v>
      </c>
      <c r="CU22" s="196">
        <f t="shared" si="51"/>
        <v>0.89661000000000968</v>
      </c>
      <c r="CV22" s="229"/>
      <c r="CW22" s="196">
        <f t="shared" si="52"/>
        <v>0.89661000000000968</v>
      </c>
      <c r="CX22" s="229"/>
      <c r="CY22" s="196">
        <f t="shared" si="53"/>
        <v>0.89661000000000968</v>
      </c>
      <c r="CZ22" s="229"/>
      <c r="DA22" s="196">
        <f t="shared" si="54"/>
        <v>0.89661000000000968</v>
      </c>
      <c r="DB22" s="229"/>
      <c r="DC22" s="196">
        <f t="shared" si="55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29"/>
      <c r="DO22" s="196">
        <f t="shared" si="5"/>
        <v>0.89661000000000968</v>
      </c>
      <c r="DP22" s="229"/>
      <c r="DQ22" s="196">
        <f t="shared" si="6"/>
        <v>0.89661000000000968</v>
      </c>
      <c r="DR22" s="229"/>
      <c r="DS22" s="196">
        <f t="shared" si="7"/>
        <v>0.89661000000000968</v>
      </c>
      <c r="DT22" s="229"/>
      <c r="DU22" s="196">
        <f t="shared" si="8"/>
        <v>0.89661000000000968</v>
      </c>
      <c r="DV22" s="229"/>
      <c r="DW22" s="196">
        <f t="shared" si="9"/>
        <v>0.89661000000000968</v>
      </c>
      <c r="DX22" s="229"/>
      <c r="DY22" s="196">
        <f t="shared" si="10"/>
        <v>0.89661000000000968</v>
      </c>
      <c r="DZ22" s="229"/>
      <c r="EA22" s="196">
        <f t="shared" si="11"/>
        <v>0.89661000000000968</v>
      </c>
      <c r="EB22" s="229"/>
      <c r="EC22" s="196">
        <f t="shared" si="12"/>
        <v>0.89661000000000968</v>
      </c>
      <c r="ED22" s="229"/>
      <c r="EE22" s="196">
        <f t="shared" si="13"/>
        <v>0.89661000000000968</v>
      </c>
      <c r="EF22" s="229"/>
      <c r="EG22" s="196">
        <f t="shared" si="14"/>
        <v>0.89661000000000968</v>
      </c>
      <c r="EH22" s="229"/>
      <c r="EI22" s="196">
        <f t="shared" si="15"/>
        <v>0.89661000000000968</v>
      </c>
      <c r="EJ22" s="229"/>
      <c r="EK22" s="196">
        <f t="shared" si="16"/>
        <v>0.89661000000000968</v>
      </c>
      <c r="EL22" s="229"/>
      <c r="EM22" s="196">
        <f t="shared" si="17"/>
        <v>0.89661000000000968</v>
      </c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18"/>
        <v>3961.9420000000009</v>
      </c>
      <c r="J23" s="122">
        <f t="shared" si="19"/>
        <v>16560.917560000002</v>
      </c>
      <c r="K23" s="184">
        <v>13300.089</v>
      </c>
      <c r="L23" s="121">
        <f t="shared" si="20"/>
        <v>2325.0759999999991</v>
      </c>
      <c r="M23" s="122">
        <f t="shared" si="21"/>
        <v>10555.845039999997</v>
      </c>
      <c r="N23" s="122">
        <f t="shared" si="22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23"/>
        <v>1223.9220000000005</v>
      </c>
      <c r="S23" s="122">
        <f t="shared" si="24"/>
        <v>5556.6058800000019</v>
      </c>
      <c r="T23" s="122"/>
      <c r="U23" s="120">
        <f t="shared" si="25"/>
        <v>12832.965880000002</v>
      </c>
      <c r="V23" s="121">
        <v>16126.046</v>
      </c>
      <c r="W23" s="121">
        <f t="shared" si="26"/>
        <v>1602.0349999999999</v>
      </c>
      <c r="X23" s="122">
        <f t="shared" si="27"/>
        <v>7273.2388999999994</v>
      </c>
      <c r="Y23" s="122">
        <v>2000</v>
      </c>
      <c r="Z23" s="120">
        <f t="shared" si="28"/>
        <v>18106.20478</v>
      </c>
      <c r="AA23" s="121">
        <f>VLOOKUP(B23,Лист3!$A$2:$C$175,3,FALSE)</f>
        <v>17438.048999999999</v>
      </c>
      <c r="AB23" s="121">
        <f t="shared" si="29"/>
        <v>1312.0029999999988</v>
      </c>
      <c r="AC23" s="122">
        <f t="shared" si="30"/>
        <v>5956.4936199999947</v>
      </c>
      <c r="AD23" s="122">
        <v>20000</v>
      </c>
      <c r="AE23" s="120">
        <f t="shared" si="31"/>
        <v>4062.6983999999939</v>
      </c>
      <c r="AF23" s="121">
        <f>VLOOKUP(A23,Лист4!$A$2:$F$175,6,FALSE)</f>
        <v>17917.058000000001</v>
      </c>
      <c r="AG23" s="121">
        <f t="shared" si="32"/>
        <v>479.00900000000183</v>
      </c>
      <c r="AH23" s="122">
        <f t="shared" si="33"/>
        <v>2174.7008600000086</v>
      </c>
      <c r="AI23" s="122">
        <v>4500</v>
      </c>
      <c r="AJ23" s="120">
        <f t="shared" si="34"/>
        <v>1737.399260000002</v>
      </c>
      <c r="AK23" s="121">
        <f>VLOOKUP(A23,Лист6!$A$2:$F$175,6,FALSE)</f>
        <v>17939.081999999999</v>
      </c>
      <c r="AL23" s="121">
        <f t="shared" si="35"/>
        <v>22.023999999997613</v>
      </c>
      <c r="AM23" s="122">
        <f t="shared" si="36"/>
        <v>99.988959999989163</v>
      </c>
      <c r="AN23" s="122"/>
      <c r="AO23" s="120">
        <f t="shared" si="37"/>
        <v>1837.3882199999912</v>
      </c>
      <c r="AP23" s="123">
        <v>17941.002</v>
      </c>
      <c r="AQ23" s="121">
        <f t="shared" si="38"/>
        <v>1.9200000000018917</v>
      </c>
      <c r="AR23" s="121">
        <f t="shared" si="39"/>
        <v>8.7168000000085879</v>
      </c>
      <c r="AS23" s="121"/>
      <c r="AT23" s="120">
        <f t="shared" si="40"/>
        <v>1846.1050199999997</v>
      </c>
      <c r="AU23" s="178">
        <v>18100.036</v>
      </c>
      <c r="AV23" s="121">
        <f t="shared" si="41"/>
        <v>159.03399999999965</v>
      </c>
      <c r="AW23" s="122">
        <f t="shared" si="42"/>
        <v>722.01435999999842</v>
      </c>
      <c r="AX23" s="121"/>
      <c r="AY23" s="127">
        <f t="shared" si="43"/>
        <v>2568.1193799999983</v>
      </c>
      <c r="AZ23" s="123"/>
      <c r="BA23" s="121"/>
      <c r="BB23" s="122">
        <f t="shared" si="56"/>
        <v>0</v>
      </c>
      <c r="BC23" s="121"/>
      <c r="BD23" s="120">
        <f t="shared" si="45"/>
        <v>2568.1193799999983</v>
      </c>
      <c r="BE23" s="123"/>
      <c r="BF23" s="121">
        <f t="shared" si="46"/>
        <v>0</v>
      </c>
      <c r="BG23" s="122">
        <f t="shared" si="57"/>
        <v>0</v>
      </c>
      <c r="BH23" s="121"/>
      <c r="BI23" s="120">
        <f t="shared" si="47"/>
        <v>2568.1193799999983</v>
      </c>
      <c r="BJ23" s="123"/>
      <c r="BK23" s="121">
        <f t="shared" si="58"/>
        <v>0</v>
      </c>
      <c r="BL23" s="122">
        <f t="shared" si="59"/>
        <v>0</v>
      </c>
      <c r="BM23" s="121"/>
      <c r="BN23" s="198">
        <f t="shared" si="60"/>
        <v>2568.1193799999983</v>
      </c>
      <c r="BO23" s="123"/>
      <c r="BP23" s="121">
        <f t="shared" si="61"/>
        <v>0</v>
      </c>
      <c r="BQ23" s="122">
        <f t="shared" si="62"/>
        <v>0</v>
      </c>
      <c r="BR23" s="121"/>
      <c r="BS23" s="120">
        <f t="shared" si="63"/>
        <v>2568.1193799999983</v>
      </c>
      <c r="BT23" s="123"/>
      <c r="BU23" s="121">
        <f t="shared" si="64"/>
        <v>0</v>
      </c>
      <c r="BV23" s="122">
        <f t="shared" si="65"/>
        <v>0</v>
      </c>
      <c r="BW23" s="121"/>
      <c r="BX23" s="120">
        <f t="shared" si="66"/>
        <v>2568.1193799999983</v>
      </c>
      <c r="BY23" s="123"/>
      <c r="BZ23" s="111">
        <f t="shared" si="67"/>
        <v>0</v>
      </c>
      <c r="CA23" s="122">
        <f t="shared" si="68"/>
        <v>0</v>
      </c>
      <c r="CB23" s="121"/>
      <c r="CC23" s="120">
        <f t="shared" si="69"/>
        <v>2568.1193799999983</v>
      </c>
      <c r="CD23" s="123"/>
      <c r="CE23" s="111">
        <f t="shared" si="70"/>
        <v>0</v>
      </c>
      <c r="CF23" s="122">
        <f t="shared" si="71"/>
        <v>0</v>
      </c>
      <c r="CG23" s="121"/>
      <c r="CH23" s="120">
        <f t="shared" si="72"/>
        <v>2568.1193799999983</v>
      </c>
      <c r="CI23" s="123"/>
      <c r="CJ23" s="111">
        <f t="shared" si="77"/>
        <v>0</v>
      </c>
      <c r="CK23" s="122">
        <f t="shared" si="74"/>
        <v>0</v>
      </c>
      <c r="CL23" s="121"/>
      <c r="CM23" s="120">
        <f t="shared" si="75"/>
        <v>2568.1193799999983</v>
      </c>
      <c r="CN23" s="121"/>
      <c r="CO23" s="196">
        <f t="shared" si="48"/>
        <v>2568.1193799999983</v>
      </c>
      <c r="CP23" s="111"/>
      <c r="CQ23" s="196">
        <f t="shared" si="49"/>
        <v>2568.1193799999983</v>
      </c>
      <c r="CR23" s="111"/>
      <c r="CS23" s="196">
        <f t="shared" si="50"/>
        <v>2568.1193799999983</v>
      </c>
      <c r="CT23" s="111"/>
      <c r="CU23" s="196">
        <f t="shared" si="51"/>
        <v>2568.1193799999983</v>
      </c>
      <c r="CV23" s="111"/>
      <c r="CW23" s="196">
        <f t="shared" si="52"/>
        <v>2568.1193799999983</v>
      </c>
      <c r="CX23" s="111"/>
      <c r="CY23" s="196">
        <f t="shared" si="53"/>
        <v>2568.1193799999983</v>
      </c>
      <c r="CZ23" s="111"/>
      <c r="DA23" s="196">
        <f t="shared" si="54"/>
        <v>2568.1193799999983</v>
      </c>
      <c r="DB23" s="111"/>
      <c r="DC23" s="196">
        <f t="shared" si="55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111"/>
      <c r="DO23" s="196">
        <f t="shared" si="5"/>
        <v>2568.1193799999983</v>
      </c>
      <c r="DP23" s="111"/>
      <c r="DQ23" s="196">
        <f t="shared" si="6"/>
        <v>2568.1193799999983</v>
      </c>
      <c r="DR23" s="111"/>
      <c r="DS23" s="196">
        <f t="shared" si="7"/>
        <v>2568.1193799999983</v>
      </c>
      <c r="DT23" s="111"/>
      <c r="DU23" s="196">
        <f t="shared" si="8"/>
        <v>2568.1193799999983</v>
      </c>
      <c r="DV23" s="111"/>
      <c r="DW23" s="196">
        <f t="shared" si="9"/>
        <v>2568.1193799999983</v>
      </c>
      <c r="DX23" s="111"/>
      <c r="DY23" s="196">
        <f t="shared" si="10"/>
        <v>2568.1193799999983</v>
      </c>
      <c r="DZ23" s="111"/>
      <c r="EA23" s="196">
        <f t="shared" si="11"/>
        <v>2568.1193799999983</v>
      </c>
      <c r="EB23" s="111"/>
      <c r="EC23" s="196">
        <f t="shared" si="12"/>
        <v>2568.1193799999983</v>
      </c>
      <c r="ED23" s="111"/>
      <c r="EE23" s="196">
        <f t="shared" si="13"/>
        <v>2568.1193799999983</v>
      </c>
      <c r="EF23" s="111"/>
      <c r="EG23" s="196">
        <f t="shared" si="14"/>
        <v>2568.1193799999983</v>
      </c>
      <c r="EH23" s="111"/>
      <c r="EI23" s="196">
        <f t="shared" si="15"/>
        <v>2568.1193799999983</v>
      </c>
      <c r="EJ23" s="111"/>
      <c r="EK23" s="196">
        <f t="shared" si="16"/>
        <v>2568.1193799999983</v>
      </c>
      <c r="EL23" s="111"/>
      <c r="EM23" s="196">
        <f t="shared" si="17"/>
        <v>2568.1193799999983</v>
      </c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18"/>
        <v>0</v>
      </c>
      <c r="J24" s="122">
        <f t="shared" si="19"/>
        <v>0</v>
      </c>
      <c r="K24" s="184">
        <v>0</v>
      </c>
      <c r="L24" s="121">
        <f t="shared" si="20"/>
        <v>0</v>
      </c>
      <c r="M24" s="122">
        <f t="shared" si="21"/>
        <v>0</v>
      </c>
      <c r="N24" s="122">
        <f t="shared" si="22"/>
        <v>0</v>
      </c>
      <c r="O24" s="122">
        <v>0</v>
      </c>
      <c r="P24" s="120">
        <f t="shared" si="76"/>
        <v>0</v>
      </c>
      <c r="Q24" s="121">
        <v>0</v>
      </c>
      <c r="R24" s="121">
        <f t="shared" si="23"/>
        <v>0</v>
      </c>
      <c r="S24" s="122">
        <f t="shared" si="24"/>
        <v>0</v>
      </c>
      <c r="T24" s="122"/>
      <c r="U24" s="120">
        <f t="shared" si="25"/>
        <v>0</v>
      </c>
      <c r="V24" s="121">
        <v>0</v>
      </c>
      <c r="W24" s="121">
        <f t="shared" si="26"/>
        <v>0</v>
      </c>
      <c r="X24" s="122">
        <f t="shared" si="27"/>
        <v>0</v>
      </c>
      <c r="Y24" s="122"/>
      <c r="Z24" s="120">
        <f t="shared" si="28"/>
        <v>0</v>
      </c>
      <c r="AA24" s="121">
        <f>VLOOKUP(B24,Лист3!$A$2:$C$175,3,FALSE)</f>
        <v>0</v>
      </c>
      <c r="AB24" s="121">
        <f t="shared" si="29"/>
        <v>0</v>
      </c>
      <c r="AC24" s="122">
        <f t="shared" si="30"/>
        <v>0</v>
      </c>
      <c r="AD24" s="122"/>
      <c r="AE24" s="120">
        <f t="shared" si="31"/>
        <v>0</v>
      </c>
      <c r="AF24" s="121">
        <f>VLOOKUP(A24,Лист4!$A$2:$F$175,6,FALSE)</f>
        <v>0</v>
      </c>
      <c r="AG24" s="121">
        <f t="shared" si="32"/>
        <v>0</v>
      </c>
      <c r="AH24" s="122">
        <f t="shared" si="33"/>
        <v>0</v>
      </c>
      <c r="AI24" s="122"/>
      <c r="AJ24" s="120">
        <f t="shared" si="34"/>
        <v>0</v>
      </c>
      <c r="AK24" s="121">
        <f>VLOOKUP(A24,Лист6!$A$2:$F$175,6,FALSE)</f>
        <v>0</v>
      </c>
      <c r="AL24" s="121">
        <f t="shared" si="35"/>
        <v>0</v>
      </c>
      <c r="AM24" s="122">
        <f t="shared" si="36"/>
        <v>0</v>
      </c>
      <c r="AN24" s="122"/>
      <c r="AO24" s="120">
        <f t="shared" si="37"/>
        <v>0</v>
      </c>
      <c r="AP24" s="123">
        <v>0</v>
      </c>
      <c r="AQ24" s="121">
        <f t="shared" si="38"/>
        <v>0</v>
      </c>
      <c r="AR24" s="121">
        <f t="shared" si="39"/>
        <v>0</v>
      </c>
      <c r="AS24" s="121"/>
      <c r="AT24" s="120">
        <f t="shared" si="40"/>
        <v>0</v>
      </c>
      <c r="AU24" s="123">
        <v>0</v>
      </c>
      <c r="AV24" s="121">
        <f t="shared" si="41"/>
        <v>0</v>
      </c>
      <c r="AW24" s="122">
        <f t="shared" si="42"/>
        <v>0</v>
      </c>
      <c r="AX24" s="121"/>
      <c r="AY24" s="120">
        <f t="shared" si="43"/>
        <v>0</v>
      </c>
      <c r="AZ24" s="123">
        <v>0</v>
      </c>
      <c r="BA24" s="121">
        <f t="shared" si="44"/>
        <v>0</v>
      </c>
      <c r="BB24" s="122">
        <f t="shared" si="56"/>
        <v>0</v>
      </c>
      <c r="BC24" s="121"/>
      <c r="BD24" s="120">
        <f t="shared" si="45"/>
        <v>0</v>
      </c>
      <c r="BE24" s="123">
        <v>0</v>
      </c>
      <c r="BF24" s="121">
        <f t="shared" si="46"/>
        <v>0</v>
      </c>
      <c r="BG24" s="122">
        <f t="shared" si="57"/>
        <v>0</v>
      </c>
      <c r="BH24" s="121"/>
      <c r="BI24" s="120">
        <f t="shared" si="47"/>
        <v>0</v>
      </c>
      <c r="BJ24" s="123">
        <v>0</v>
      </c>
      <c r="BK24" s="121">
        <f t="shared" si="58"/>
        <v>0</v>
      </c>
      <c r="BL24" s="122">
        <f t="shared" si="59"/>
        <v>0</v>
      </c>
      <c r="BM24" s="121"/>
      <c r="BN24" s="120">
        <f t="shared" si="60"/>
        <v>0</v>
      </c>
      <c r="BO24" s="123"/>
      <c r="BP24" s="121">
        <f t="shared" si="61"/>
        <v>0</v>
      </c>
      <c r="BQ24" s="122">
        <f t="shared" si="62"/>
        <v>0</v>
      </c>
      <c r="BR24" s="121"/>
      <c r="BS24" s="120">
        <f t="shared" si="63"/>
        <v>0</v>
      </c>
      <c r="BT24" s="123"/>
      <c r="BU24" s="121">
        <f t="shared" si="64"/>
        <v>0</v>
      </c>
      <c r="BV24" s="122">
        <f t="shared" si="65"/>
        <v>0</v>
      </c>
      <c r="BW24" s="121"/>
      <c r="BX24" s="120">
        <f t="shared" si="66"/>
        <v>0</v>
      </c>
      <c r="BY24" s="123"/>
      <c r="BZ24" s="111">
        <f t="shared" si="67"/>
        <v>0</v>
      </c>
      <c r="CA24" s="122">
        <f t="shared" si="68"/>
        <v>0</v>
      </c>
      <c r="CB24" s="121"/>
      <c r="CC24" s="120">
        <f t="shared" si="69"/>
        <v>0</v>
      </c>
      <c r="CD24" s="123"/>
      <c r="CE24" s="111">
        <f t="shared" si="70"/>
        <v>0</v>
      </c>
      <c r="CF24" s="122">
        <f t="shared" si="71"/>
        <v>0</v>
      </c>
      <c r="CG24" s="121"/>
      <c r="CH24" s="120">
        <f t="shared" si="72"/>
        <v>0</v>
      </c>
      <c r="CI24" s="123"/>
      <c r="CJ24" s="111">
        <f t="shared" si="77"/>
        <v>0</v>
      </c>
      <c r="CK24" s="122">
        <f t="shared" si="74"/>
        <v>0</v>
      </c>
      <c r="CL24" s="121"/>
      <c r="CM24" s="120">
        <f t="shared" si="75"/>
        <v>0</v>
      </c>
      <c r="CN24" s="121"/>
      <c r="CO24" s="196">
        <f t="shared" si="48"/>
        <v>0</v>
      </c>
      <c r="CP24" s="111"/>
      <c r="CQ24" s="196">
        <f t="shared" si="49"/>
        <v>0</v>
      </c>
      <c r="CR24" s="111"/>
      <c r="CS24" s="196">
        <f t="shared" si="50"/>
        <v>0</v>
      </c>
      <c r="CT24" s="111"/>
      <c r="CU24" s="196">
        <f t="shared" si="51"/>
        <v>0</v>
      </c>
      <c r="CV24" s="111"/>
      <c r="CW24" s="196">
        <f t="shared" si="52"/>
        <v>0</v>
      </c>
      <c r="CX24" s="111"/>
      <c r="CY24" s="196">
        <f t="shared" si="53"/>
        <v>0</v>
      </c>
      <c r="CZ24" s="111"/>
      <c r="DA24" s="196">
        <f t="shared" si="54"/>
        <v>0</v>
      </c>
      <c r="DB24" s="111"/>
      <c r="DC24" s="196">
        <f t="shared" si="55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111"/>
      <c r="DO24" s="196">
        <f t="shared" si="5"/>
        <v>0</v>
      </c>
      <c r="DP24" s="111"/>
      <c r="DQ24" s="196">
        <f t="shared" si="6"/>
        <v>0</v>
      </c>
      <c r="DR24" s="111"/>
      <c r="DS24" s="196">
        <f t="shared" si="7"/>
        <v>0</v>
      </c>
      <c r="DT24" s="111"/>
      <c r="DU24" s="196">
        <f t="shared" si="8"/>
        <v>0</v>
      </c>
      <c r="DV24" s="111"/>
      <c r="DW24" s="196">
        <f t="shared" si="9"/>
        <v>0</v>
      </c>
      <c r="DX24" s="111"/>
      <c r="DY24" s="196">
        <f t="shared" si="10"/>
        <v>0</v>
      </c>
      <c r="DZ24" s="111"/>
      <c r="EA24" s="196">
        <f t="shared" si="11"/>
        <v>0</v>
      </c>
      <c r="EB24" s="111"/>
      <c r="EC24" s="196">
        <f t="shared" si="12"/>
        <v>0</v>
      </c>
      <c r="ED24" s="111"/>
      <c r="EE24" s="196">
        <f t="shared" si="13"/>
        <v>0</v>
      </c>
      <c r="EF24" s="111"/>
      <c r="EG24" s="196">
        <f t="shared" si="14"/>
        <v>0</v>
      </c>
      <c r="EH24" s="111"/>
      <c r="EI24" s="196">
        <f t="shared" si="15"/>
        <v>0</v>
      </c>
      <c r="EJ24" s="111"/>
      <c r="EK24" s="196">
        <f t="shared" si="16"/>
        <v>0</v>
      </c>
      <c r="EL24" s="111"/>
      <c r="EM24" s="196">
        <f t="shared" si="17"/>
        <v>0</v>
      </c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18"/>
        <v>53.039000000000001</v>
      </c>
      <c r="J25" s="122">
        <f t="shared" si="19"/>
        <v>221.70301999999998</v>
      </c>
      <c r="K25" s="184">
        <v>2495.0819999999999</v>
      </c>
      <c r="L25" s="121">
        <f t="shared" si="20"/>
        <v>2442.0429999999997</v>
      </c>
      <c r="M25" s="122">
        <f t="shared" si="21"/>
        <v>11086.875219999998</v>
      </c>
      <c r="N25" s="122">
        <f t="shared" si="22"/>
        <v>11308.578239999999</v>
      </c>
      <c r="O25" s="122">
        <v>0</v>
      </c>
      <c r="P25" s="120">
        <f t="shared" si="76"/>
        <v>11308.578239999999</v>
      </c>
      <c r="Q25" s="121">
        <v>2496.0619999999999</v>
      </c>
      <c r="R25" s="121">
        <f t="shared" si="23"/>
        <v>0.98000000000001819</v>
      </c>
      <c r="S25" s="122">
        <f t="shared" si="24"/>
        <v>4.4492000000000829</v>
      </c>
      <c r="T25" s="122"/>
      <c r="U25" s="120">
        <f t="shared" si="25"/>
        <v>11313.02744</v>
      </c>
      <c r="V25" s="121">
        <v>2501.0169999999998</v>
      </c>
      <c r="W25" s="121">
        <f t="shared" si="26"/>
        <v>4.9549999999999272</v>
      </c>
      <c r="X25" s="122">
        <f t="shared" si="27"/>
        <v>22.495699999999669</v>
      </c>
      <c r="Y25" s="122"/>
      <c r="Z25" s="120">
        <f t="shared" si="28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30"/>
        <v>0</v>
      </c>
      <c r="AD25" s="122"/>
      <c r="AE25" s="120">
        <f t="shared" si="31"/>
        <v>11335.523139999999</v>
      </c>
      <c r="AF25" s="121">
        <f>VLOOKUP(A25,Лист4!$A$2:$F$175,6,FALSE)</f>
        <v>3410.069</v>
      </c>
      <c r="AG25" s="121">
        <f t="shared" si="32"/>
        <v>909.05200000000013</v>
      </c>
      <c r="AH25" s="122">
        <f t="shared" si="33"/>
        <v>4127.0960800000003</v>
      </c>
      <c r="AI25" s="122">
        <v>12500</v>
      </c>
      <c r="AJ25" s="120">
        <f t="shared" si="34"/>
        <v>2962.6192200000005</v>
      </c>
      <c r="AK25" s="121">
        <f>VLOOKUP(A25,Лист6!$A$2:$F$175,6,FALSE)</f>
        <v>4724.0079999999998</v>
      </c>
      <c r="AL25" s="121">
        <f t="shared" si="35"/>
        <v>1313.9389999999999</v>
      </c>
      <c r="AM25" s="122">
        <f t="shared" si="36"/>
        <v>5965.2830599999998</v>
      </c>
      <c r="AN25" s="122"/>
      <c r="AO25" s="120">
        <f t="shared" si="37"/>
        <v>8927.9022800000002</v>
      </c>
      <c r="AP25" s="123">
        <v>5215.0959999999995</v>
      </c>
      <c r="AQ25" s="121">
        <f t="shared" si="38"/>
        <v>491.08799999999974</v>
      </c>
      <c r="AR25" s="121">
        <f t="shared" si="39"/>
        <v>2229.5395199999989</v>
      </c>
      <c r="AS25" s="121"/>
      <c r="AT25" s="120">
        <f t="shared" si="40"/>
        <v>11157.441799999999</v>
      </c>
      <c r="AU25" s="123">
        <v>5606.085</v>
      </c>
      <c r="AV25" s="121">
        <f t="shared" si="41"/>
        <v>390.98900000000049</v>
      </c>
      <c r="AW25" s="122">
        <f t="shared" si="42"/>
        <v>1775.0900600000023</v>
      </c>
      <c r="AX25" s="121">
        <f>10500</f>
        <v>10500</v>
      </c>
      <c r="AY25" s="120">
        <f t="shared" si="43"/>
        <v>2432.531860000001</v>
      </c>
      <c r="AZ25" s="123">
        <v>5735.0219999999999</v>
      </c>
      <c r="BA25" s="121">
        <f t="shared" si="44"/>
        <v>128.9369999999999</v>
      </c>
      <c r="BB25" s="122">
        <f t="shared" si="56"/>
        <v>620.18696999999941</v>
      </c>
      <c r="BC25" s="121"/>
      <c r="BD25" s="120">
        <f t="shared" si="45"/>
        <v>3052.7188300000003</v>
      </c>
      <c r="BE25" s="123">
        <v>5872.0129999999999</v>
      </c>
      <c r="BF25" s="121">
        <f t="shared" si="46"/>
        <v>136.99099999999999</v>
      </c>
      <c r="BG25" s="122">
        <f t="shared" si="57"/>
        <v>658.92670999999984</v>
      </c>
      <c r="BH25" s="121"/>
      <c r="BI25" s="120">
        <f t="shared" si="47"/>
        <v>3711.64554</v>
      </c>
      <c r="BJ25" s="170">
        <v>6372.0770000000002</v>
      </c>
      <c r="BK25" s="121">
        <f t="shared" si="58"/>
        <v>500.06400000000031</v>
      </c>
      <c r="BL25" s="122">
        <f t="shared" si="59"/>
        <v>2405.3078400000013</v>
      </c>
      <c r="BM25" s="121"/>
      <c r="BN25" s="144">
        <f t="shared" si="60"/>
        <v>6116.9533800000008</v>
      </c>
      <c r="BO25" s="123"/>
      <c r="BP25" s="121"/>
      <c r="BQ25" s="122">
        <f t="shared" si="62"/>
        <v>0</v>
      </c>
      <c r="BR25" s="121">
        <v>6082.14</v>
      </c>
      <c r="BS25" s="120">
        <f t="shared" si="63"/>
        <v>34.813380000000507</v>
      </c>
      <c r="BT25" s="123"/>
      <c r="BU25" s="121">
        <f t="shared" si="64"/>
        <v>0</v>
      </c>
      <c r="BV25" s="122">
        <f t="shared" si="65"/>
        <v>0</v>
      </c>
      <c r="BW25" s="121"/>
      <c r="BX25" s="120">
        <f t="shared" si="66"/>
        <v>34.813380000000507</v>
      </c>
      <c r="BY25" s="123"/>
      <c r="BZ25" s="111">
        <f>BY25-BT25</f>
        <v>0</v>
      </c>
      <c r="CA25" s="122">
        <f t="shared" si="68"/>
        <v>0</v>
      </c>
      <c r="CB25" s="121">
        <v>2303.8000000000002</v>
      </c>
      <c r="CC25" s="120">
        <f t="shared" si="69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77"/>
        <v>0</v>
      </c>
      <c r="CK25" s="122">
        <f t="shared" si="74"/>
        <v>0</v>
      </c>
      <c r="CL25" s="121"/>
      <c r="CM25" s="120">
        <f t="shared" si="75"/>
        <v>-2268.9866199999997</v>
      </c>
      <c r="CN25" s="121"/>
      <c r="CO25" s="152">
        <f t="shared" si="48"/>
        <v>-2268.9866199999997</v>
      </c>
      <c r="CP25" s="121"/>
      <c r="CQ25" s="152">
        <f t="shared" si="49"/>
        <v>-2268.9866199999997</v>
      </c>
      <c r="CR25" s="121"/>
      <c r="CS25" s="196">
        <f t="shared" si="50"/>
        <v>-2268.9866199999997</v>
      </c>
      <c r="CT25" s="121"/>
      <c r="CU25" s="196">
        <f t="shared" si="51"/>
        <v>-2268.9866199999997</v>
      </c>
      <c r="CV25" s="121"/>
      <c r="CW25" s="196">
        <f t="shared" si="52"/>
        <v>-2268.9866199999997</v>
      </c>
      <c r="CX25" s="121"/>
      <c r="CY25" s="196">
        <f t="shared" si="53"/>
        <v>-2268.9866199999997</v>
      </c>
      <c r="CZ25" s="121"/>
      <c r="DA25" s="196">
        <f t="shared" si="54"/>
        <v>-2268.9866199999997</v>
      </c>
      <c r="DB25" s="121"/>
      <c r="DC25" s="196">
        <f t="shared" si="55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121"/>
      <c r="DO25" s="196">
        <f t="shared" si="5"/>
        <v>-2268.9866199999997</v>
      </c>
      <c r="DP25" s="121"/>
      <c r="DQ25" s="196">
        <f t="shared" si="6"/>
        <v>-2268.9866199999997</v>
      </c>
      <c r="DR25" s="121"/>
      <c r="DS25" s="196">
        <f t="shared" si="7"/>
        <v>-2268.9866199999997</v>
      </c>
      <c r="DT25" s="121"/>
      <c r="DU25" s="196">
        <f t="shared" si="8"/>
        <v>-2268.9866199999997</v>
      </c>
      <c r="DV25" s="121"/>
      <c r="DW25" s="196">
        <f t="shared" si="9"/>
        <v>-2268.9866199999997</v>
      </c>
      <c r="DX25" s="121"/>
      <c r="DY25" s="196">
        <f t="shared" si="10"/>
        <v>-2268.9866199999997</v>
      </c>
      <c r="DZ25" s="121"/>
      <c r="EA25" s="196">
        <f t="shared" si="11"/>
        <v>-2268.9866199999997</v>
      </c>
      <c r="EB25" s="121"/>
      <c r="EC25" s="196">
        <f t="shared" si="12"/>
        <v>-2268.9866199999997</v>
      </c>
      <c r="ED25" s="121"/>
      <c r="EE25" s="196">
        <f t="shared" si="13"/>
        <v>-2268.9866199999997</v>
      </c>
      <c r="EF25" s="121"/>
      <c r="EG25" s="196">
        <f t="shared" si="14"/>
        <v>-2268.9866199999997</v>
      </c>
      <c r="EH25" s="121"/>
      <c r="EI25" s="196">
        <f t="shared" si="15"/>
        <v>-2268.9866199999997</v>
      </c>
      <c r="EJ25" s="121"/>
      <c r="EK25" s="196">
        <f t="shared" si="16"/>
        <v>-2268.9866199999997</v>
      </c>
      <c r="EL25" s="121"/>
      <c r="EM25" s="196">
        <f t="shared" si="17"/>
        <v>-2268.9866199999997</v>
      </c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18"/>
        <v>444.95900000000074</v>
      </c>
      <c r="J26" s="122">
        <f t="shared" si="19"/>
        <v>1859.9286200000029</v>
      </c>
      <c r="K26" s="184">
        <v>10441.06</v>
      </c>
      <c r="L26" s="121">
        <f t="shared" si="20"/>
        <v>908.04899999999907</v>
      </c>
      <c r="M26" s="122">
        <f t="shared" si="21"/>
        <v>4122.542459999996</v>
      </c>
      <c r="N26" s="122">
        <f t="shared" si="22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23"/>
        <v>611.02400000000125</v>
      </c>
      <c r="S26" s="122">
        <f t="shared" si="24"/>
        <v>2774.0489600000055</v>
      </c>
      <c r="T26" s="122"/>
      <c r="U26" s="120">
        <f t="shared" si="25"/>
        <v>230.49896000000535</v>
      </c>
      <c r="V26" s="121">
        <v>12442.02</v>
      </c>
      <c r="W26" s="121">
        <f t="shared" si="26"/>
        <v>1389.9359999999997</v>
      </c>
      <c r="X26" s="122">
        <f t="shared" si="27"/>
        <v>6310.3094399999991</v>
      </c>
      <c r="Y26" s="122"/>
      <c r="Z26" s="120">
        <f t="shared" si="28"/>
        <v>6540.8084000000044</v>
      </c>
      <c r="AA26" s="121">
        <f>VLOOKUP(B26,Лист3!$A$2:$C$175,3,FALSE)</f>
        <v>13586.026</v>
      </c>
      <c r="AB26" s="121">
        <f t="shared" si="29"/>
        <v>1144.0059999999994</v>
      </c>
      <c r="AC26" s="122">
        <f t="shared" si="30"/>
        <v>5193.7872399999969</v>
      </c>
      <c r="AD26" s="122"/>
      <c r="AE26" s="120">
        <f t="shared" si="31"/>
        <v>11734.595640000001</v>
      </c>
      <c r="AF26" s="121">
        <f>VLOOKUP(A26,Лист4!$A$2:$F$175,6,FALSE)</f>
        <v>14175.057000000001</v>
      </c>
      <c r="AG26" s="121">
        <f t="shared" si="32"/>
        <v>589.03100000000086</v>
      </c>
      <c r="AH26" s="122">
        <f t="shared" si="33"/>
        <v>2674.2007400000039</v>
      </c>
      <c r="AI26" s="122">
        <v>4000</v>
      </c>
      <c r="AJ26" s="120">
        <f t="shared" si="34"/>
        <v>10408.796380000005</v>
      </c>
      <c r="AK26" s="121">
        <f>VLOOKUP(A26,Лист6!$A$2:$F$175,6,FALSE)</f>
        <v>14439.008</v>
      </c>
      <c r="AL26" s="121">
        <f t="shared" si="35"/>
        <v>263.95099999999911</v>
      </c>
      <c r="AM26" s="122">
        <f t="shared" si="36"/>
        <v>1198.3375399999959</v>
      </c>
      <c r="AN26" s="122"/>
      <c r="AO26" s="120">
        <f t="shared" si="37"/>
        <v>11607.13392</v>
      </c>
      <c r="AP26" s="123">
        <v>14754.093999999999</v>
      </c>
      <c r="AQ26" s="121">
        <f t="shared" si="38"/>
        <v>315.08599999999933</v>
      </c>
      <c r="AR26" s="121">
        <f t="shared" si="39"/>
        <v>1430.4904399999971</v>
      </c>
      <c r="AS26" s="121"/>
      <c r="AT26" s="120">
        <f t="shared" si="40"/>
        <v>13037.624359999998</v>
      </c>
      <c r="AU26" s="123">
        <v>15009.007</v>
      </c>
      <c r="AV26" s="121">
        <f t="shared" si="41"/>
        <v>254.91300000000047</v>
      </c>
      <c r="AW26" s="122">
        <f t="shared" si="42"/>
        <v>1157.3050200000021</v>
      </c>
      <c r="AX26" s="121"/>
      <c r="AY26" s="120">
        <f t="shared" si="43"/>
        <v>14194.92938</v>
      </c>
      <c r="AZ26" s="170">
        <v>15098</v>
      </c>
      <c r="BA26" s="121">
        <f t="shared" si="44"/>
        <v>88.993000000000393</v>
      </c>
      <c r="BB26" s="122">
        <f t="shared" si="56"/>
        <v>428.05633000000188</v>
      </c>
      <c r="BC26" s="121"/>
      <c r="BD26" s="144">
        <f t="shared" si="45"/>
        <v>14622.985710000001</v>
      </c>
      <c r="BE26" s="123"/>
      <c r="BF26" s="121"/>
      <c r="BG26" s="122">
        <f t="shared" si="57"/>
        <v>0</v>
      </c>
      <c r="BH26" s="121"/>
      <c r="BI26" s="120">
        <f t="shared" si="47"/>
        <v>14622.985710000001</v>
      </c>
      <c r="BJ26" s="123"/>
      <c r="BK26" s="121">
        <f>BJ26-BE26</f>
        <v>0</v>
      </c>
      <c r="BL26" s="122">
        <f t="shared" si="59"/>
        <v>0</v>
      </c>
      <c r="BM26" s="121"/>
      <c r="BN26" s="196">
        <f t="shared" si="60"/>
        <v>14622.985710000001</v>
      </c>
      <c r="BO26" s="123"/>
      <c r="BP26" s="121">
        <f t="shared" si="61"/>
        <v>0</v>
      </c>
      <c r="BQ26" s="122">
        <f t="shared" si="62"/>
        <v>0</v>
      </c>
      <c r="BR26" s="121"/>
      <c r="BS26" s="120">
        <f t="shared" si="63"/>
        <v>14622.985710000001</v>
      </c>
      <c r="BT26" s="123"/>
      <c r="BU26" s="121">
        <f t="shared" si="64"/>
        <v>0</v>
      </c>
      <c r="BV26" s="122">
        <f t="shared" si="65"/>
        <v>0</v>
      </c>
      <c r="BW26" s="121"/>
      <c r="BX26" s="120">
        <f t="shared" si="66"/>
        <v>14622.985710000001</v>
      </c>
      <c r="BY26" s="123"/>
      <c r="BZ26" s="111">
        <f t="shared" si="67"/>
        <v>0</v>
      </c>
      <c r="CA26" s="122">
        <f t="shared" si="68"/>
        <v>0</v>
      </c>
      <c r="CB26" s="121"/>
      <c r="CC26" s="120">
        <f t="shared" si="69"/>
        <v>14622.985710000001</v>
      </c>
      <c r="CD26" s="123"/>
      <c r="CE26" s="111">
        <f t="shared" si="70"/>
        <v>0</v>
      </c>
      <c r="CF26" s="122">
        <f t="shared" si="71"/>
        <v>0</v>
      </c>
      <c r="CG26" s="121"/>
      <c r="CH26" s="120">
        <f t="shared" si="72"/>
        <v>14622.985710000001</v>
      </c>
      <c r="CI26" s="123"/>
      <c r="CJ26" s="111">
        <f t="shared" si="77"/>
        <v>0</v>
      </c>
      <c r="CK26" s="122">
        <f t="shared" si="74"/>
        <v>0</v>
      </c>
      <c r="CL26" s="121"/>
      <c r="CM26" s="120">
        <f t="shared" si="75"/>
        <v>14622.985710000001</v>
      </c>
      <c r="CN26" s="121"/>
      <c r="CO26" s="196">
        <f t="shared" si="48"/>
        <v>14622.985710000001</v>
      </c>
      <c r="CP26" s="111"/>
      <c r="CQ26" s="196">
        <f t="shared" si="49"/>
        <v>14622.985710000001</v>
      </c>
      <c r="CR26" s="111"/>
      <c r="CS26" s="196">
        <f t="shared" si="50"/>
        <v>14622.985710000001</v>
      </c>
      <c r="CT26" s="111"/>
      <c r="CU26" s="196">
        <f t="shared" si="51"/>
        <v>14622.985710000001</v>
      </c>
      <c r="CV26" s="111"/>
      <c r="CW26" s="196">
        <f t="shared" si="52"/>
        <v>14622.985710000001</v>
      </c>
      <c r="CX26" s="111"/>
      <c r="CY26" s="196">
        <f t="shared" si="53"/>
        <v>14622.985710000001</v>
      </c>
      <c r="CZ26" s="111"/>
      <c r="DA26" s="196">
        <f t="shared" si="54"/>
        <v>14622.985710000001</v>
      </c>
      <c r="DB26" s="111"/>
      <c r="DC26" s="196">
        <f t="shared" si="55"/>
        <v>14622.985710000001</v>
      </c>
      <c r="DD26" s="111"/>
      <c r="DE26" s="196">
        <f t="shared" si="0"/>
        <v>14622.985710000001</v>
      </c>
      <c r="DF26" s="111"/>
      <c r="DG26" s="196">
        <f t="shared" si="1"/>
        <v>14622.985710000001</v>
      </c>
      <c r="DH26" s="111"/>
      <c r="DI26" s="196">
        <f t="shared" si="2"/>
        <v>14622.985710000001</v>
      </c>
      <c r="DJ26" s="111"/>
      <c r="DK26" s="196">
        <f t="shared" si="3"/>
        <v>14622.985710000001</v>
      </c>
      <c r="DL26" s="111"/>
      <c r="DM26" s="196">
        <f t="shared" si="4"/>
        <v>14622.985710000001</v>
      </c>
      <c r="DN26" s="111"/>
      <c r="DO26" s="196">
        <f t="shared" si="5"/>
        <v>14622.985710000001</v>
      </c>
      <c r="DP26" s="111"/>
      <c r="DQ26" s="196">
        <f t="shared" si="6"/>
        <v>14622.985710000001</v>
      </c>
      <c r="DR26" s="111"/>
      <c r="DS26" s="196">
        <f t="shared" si="7"/>
        <v>14622.985710000001</v>
      </c>
      <c r="DT26" s="111"/>
      <c r="DU26" s="196">
        <f t="shared" si="8"/>
        <v>14622.985710000001</v>
      </c>
      <c r="DV26" s="111"/>
      <c r="DW26" s="196">
        <f t="shared" si="9"/>
        <v>14622.985710000001</v>
      </c>
      <c r="DX26" s="111"/>
      <c r="DY26" s="196">
        <f t="shared" si="10"/>
        <v>14622.985710000001</v>
      </c>
      <c r="DZ26" s="111"/>
      <c r="EA26" s="196">
        <f t="shared" si="11"/>
        <v>14622.985710000001</v>
      </c>
      <c r="EB26" s="111"/>
      <c r="EC26" s="196">
        <f t="shared" si="12"/>
        <v>14622.985710000001</v>
      </c>
      <c r="ED26" s="111"/>
      <c r="EE26" s="196">
        <f t="shared" si="13"/>
        <v>14622.985710000001</v>
      </c>
      <c r="EF26" s="111"/>
      <c r="EG26" s="196">
        <f t="shared" si="14"/>
        <v>14622.985710000001</v>
      </c>
      <c r="EH26" s="111"/>
      <c r="EI26" s="196">
        <f t="shared" si="15"/>
        <v>14622.985710000001</v>
      </c>
      <c r="EJ26" s="111">
        <v>14623</v>
      </c>
      <c r="EK26" s="196">
        <f t="shared" si="16"/>
        <v>-1.4289999999164138E-2</v>
      </c>
      <c r="EL26" s="111"/>
      <c r="EM26" s="196">
        <f t="shared" si="17"/>
        <v>-1.4289999999164138E-2</v>
      </c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78">G27/4.18</f>
        <v>0.94497607655502402</v>
      </c>
      <c r="G27" s="182">
        <v>3.95</v>
      </c>
      <c r="H27" s="183">
        <v>120.08499999999999</v>
      </c>
      <c r="I27" s="121">
        <f t="shared" si="18"/>
        <v>26.064999999999998</v>
      </c>
      <c r="J27" s="122">
        <f t="shared" si="19"/>
        <v>108.95169999999999</v>
      </c>
      <c r="K27" s="184">
        <v>891.06100000000004</v>
      </c>
      <c r="L27" s="121">
        <f t="shared" si="20"/>
        <v>770.976</v>
      </c>
      <c r="M27" s="122">
        <f t="shared" si="21"/>
        <v>3500.2310400000001</v>
      </c>
      <c r="N27" s="122">
        <f t="shared" si="22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23"/>
        <v>1247.9869999999996</v>
      </c>
      <c r="S27" s="122">
        <f t="shared" si="24"/>
        <v>5665.8609799999986</v>
      </c>
      <c r="T27" s="122"/>
      <c r="U27" s="120">
        <f t="shared" si="25"/>
        <v>5866.6909799999985</v>
      </c>
      <c r="V27" s="121">
        <v>4444.0959999999995</v>
      </c>
      <c r="W27" s="121">
        <f t="shared" si="26"/>
        <v>2305.0479999999998</v>
      </c>
      <c r="X27" s="122">
        <f t="shared" si="27"/>
        <v>10464.91792</v>
      </c>
      <c r="Y27" s="122"/>
      <c r="Z27" s="120">
        <f t="shared" si="28"/>
        <v>16331.608899999999</v>
      </c>
      <c r="AA27" s="121">
        <f>VLOOKUP(B27,Лист3!$A$2:$C$175,3,FALSE)</f>
        <v>6358.0950000000003</v>
      </c>
      <c r="AB27" s="121">
        <f t="shared" si="29"/>
        <v>1913.9990000000007</v>
      </c>
      <c r="AC27" s="122">
        <f t="shared" si="30"/>
        <v>8689.5554600000032</v>
      </c>
      <c r="AD27" s="122"/>
      <c r="AE27" s="120">
        <f t="shared" si="31"/>
        <v>25021.164360000002</v>
      </c>
      <c r="AF27" s="121">
        <f>VLOOKUP(A27,Лист4!$A$2:$F$175,6,FALSE)</f>
        <v>7714.0079999999998</v>
      </c>
      <c r="AG27" s="121">
        <f t="shared" si="32"/>
        <v>1355.9129999999996</v>
      </c>
      <c r="AH27" s="122">
        <f t="shared" si="33"/>
        <v>6155.8450199999979</v>
      </c>
      <c r="AI27" s="122">
        <v>20200</v>
      </c>
      <c r="AJ27" s="120">
        <f t="shared" si="34"/>
        <v>10977.00938</v>
      </c>
      <c r="AK27" s="121">
        <f>VLOOKUP(A27,Лист6!$A$2:$F$175,6,FALSE)</f>
        <v>8732.0879999999997</v>
      </c>
      <c r="AL27" s="121">
        <f t="shared" si="35"/>
        <v>1018.0799999999999</v>
      </c>
      <c r="AM27" s="122">
        <f t="shared" si="36"/>
        <v>4622.0832</v>
      </c>
      <c r="AN27" s="122"/>
      <c r="AO27" s="120">
        <f t="shared" si="37"/>
        <v>15599.09258</v>
      </c>
      <c r="AP27" s="123">
        <v>9013.0139999999992</v>
      </c>
      <c r="AQ27" s="121">
        <f t="shared" si="38"/>
        <v>280.92599999999948</v>
      </c>
      <c r="AR27" s="121">
        <f t="shared" si="39"/>
        <v>1275.4040399999976</v>
      </c>
      <c r="AS27" s="121"/>
      <c r="AT27" s="120">
        <f t="shared" si="40"/>
        <v>16874.496619999998</v>
      </c>
      <c r="AU27" s="123">
        <v>9061.0550000000003</v>
      </c>
      <c r="AV27" s="121">
        <f t="shared" si="41"/>
        <v>48.041000000001077</v>
      </c>
      <c r="AW27" s="122">
        <f t="shared" si="42"/>
        <v>218.1061400000049</v>
      </c>
      <c r="AX27" s="121">
        <v>16500</v>
      </c>
      <c r="AY27" s="120">
        <f t="shared" si="43"/>
        <v>592.60276000000158</v>
      </c>
      <c r="AZ27" s="170">
        <v>9081.0859999999993</v>
      </c>
      <c r="BA27" s="121">
        <f t="shared" si="44"/>
        <v>20.03099999999904</v>
      </c>
      <c r="BB27" s="122">
        <f t="shared" si="56"/>
        <v>96.349109999995378</v>
      </c>
      <c r="BC27" s="121"/>
      <c r="BD27" s="144">
        <f t="shared" si="45"/>
        <v>688.95186999999692</v>
      </c>
      <c r="BE27" s="123"/>
      <c r="BF27" s="121"/>
      <c r="BG27" s="122">
        <f t="shared" si="57"/>
        <v>0</v>
      </c>
      <c r="BH27" s="121"/>
      <c r="BI27" s="120">
        <f t="shared" si="47"/>
        <v>688.95186999999692</v>
      </c>
      <c r="BJ27" s="123"/>
      <c r="BK27" s="121">
        <f t="shared" si="58"/>
        <v>0</v>
      </c>
      <c r="BL27" s="122">
        <f t="shared" si="59"/>
        <v>0</v>
      </c>
      <c r="BM27" s="121"/>
      <c r="BN27" s="196">
        <f t="shared" si="60"/>
        <v>688.95186999999692</v>
      </c>
      <c r="BO27" s="123"/>
      <c r="BP27" s="121">
        <f t="shared" si="61"/>
        <v>0</v>
      </c>
      <c r="BQ27" s="122">
        <f t="shared" si="62"/>
        <v>0</v>
      </c>
      <c r="BR27" s="121"/>
      <c r="BS27" s="120">
        <f t="shared" si="63"/>
        <v>688.95186999999692</v>
      </c>
      <c r="BT27" s="123"/>
      <c r="BU27" s="121">
        <f t="shared" si="64"/>
        <v>0</v>
      </c>
      <c r="BV27" s="122">
        <f t="shared" si="65"/>
        <v>0</v>
      </c>
      <c r="BW27" s="121"/>
      <c r="BX27" s="120">
        <f t="shared" si="66"/>
        <v>688.95186999999692</v>
      </c>
      <c r="BY27" s="123"/>
      <c r="BZ27" s="111">
        <f t="shared" si="67"/>
        <v>0</v>
      </c>
      <c r="CA27" s="122">
        <f t="shared" si="68"/>
        <v>0</v>
      </c>
      <c r="CB27" s="121"/>
      <c r="CC27" s="120">
        <f t="shared" si="69"/>
        <v>688.95186999999692</v>
      </c>
      <c r="CD27" s="123"/>
      <c r="CE27" s="111">
        <f t="shared" si="70"/>
        <v>0</v>
      </c>
      <c r="CF27" s="122">
        <f t="shared" si="71"/>
        <v>0</v>
      </c>
      <c r="CG27" s="121"/>
      <c r="CH27" s="120">
        <f t="shared" si="72"/>
        <v>688.95186999999692</v>
      </c>
      <c r="CI27" s="123"/>
      <c r="CJ27" s="111">
        <f t="shared" si="77"/>
        <v>0</v>
      </c>
      <c r="CK27" s="122">
        <f t="shared" si="74"/>
        <v>0</v>
      </c>
      <c r="CL27" s="121"/>
      <c r="CM27" s="120">
        <f t="shared" si="75"/>
        <v>688.95186999999692</v>
      </c>
      <c r="CN27" s="121"/>
      <c r="CO27" s="196">
        <f t="shared" si="48"/>
        <v>688.95186999999692</v>
      </c>
      <c r="CP27" s="111"/>
      <c r="CQ27" s="196">
        <f t="shared" si="49"/>
        <v>688.95186999999692</v>
      </c>
      <c r="CR27" s="111"/>
      <c r="CS27" s="196">
        <f t="shared" si="50"/>
        <v>688.95186999999692</v>
      </c>
      <c r="CT27" s="111"/>
      <c r="CU27" s="196">
        <f t="shared" si="51"/>
        <v>688.95186999999692</v>
      </c>
      <c r="CV27" s="111"/>
      <c r="CW27" s="196">
        <f t="shared" si="52"/>
        <v>688.95186999999692</v>
      </c>
      <c r="CX27" s="111"/>
      <c r="CY27" s="196">
        <f t="shared" si="53"/>
        <v>688.95186999999692</v>
      </c>
      <c r="CZ27" s="111"/>
      <c r="DA27" s="196">
        <f t="shared" si="54"/>
        <v>688.95186999999692</v>
      </c>
      <c r="DB27" s="111"/>
      <c r="DC27" s="196">
        <f t="shared" si="55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111"/>
      <c r="DO27" s="196">
        <f t="shared" si="5"/>
        <v>688.95186999999692</v>
      </c>
      <c r="DP27" s="111"/>
      <c r="DQ27" s="196">
        <f t="shared" si="6"/>
        <v>688.95186999999692</v>
      </c>
      <c r="DR27" s="111"/>
      <c r="DS27" s="196">
        <f t="shared" si="7"/>
        <v>688.95186999999692</v>
      </c>
      <c r="DT27" s="111"/>
      <c r="DU27" s="196">
        <f t="shared" si="8"/>
        <v>688.95186999999692</v>
      </c>
      <c r="DV27" s="111"/>
      <c r="DW27" s="196">
        <f t="shared" si="9"/>
        <v>688.95186999999692</v>
      </c>
      <c r="DX27" s="111"/>
      <c r="DY27" s="196">
        <f t="shared" si="10"/>
        <v>688.95186999999692</v>
      </c>
      <c r="DZ27" s="111"/>
      <c r="EA27" s="196">
        <f t="shared" si="11"/>
        <v>688.95186999999692</v>
      </c>
      <c r="EB27" s="111"/>
      <c r="EC27" s="196">
        <f t="shared" si="12"/>
        <v>688.95186999999692</v>
      </c>
      <c r="ED27" s="111"/>
      <c r="EE27" s="196">
        <f t="shared" si="13"/>
        <v>688.95186999999692</v>
      </c>
      <c r="EF27" s="111"/>
      <c r="EG27" s="196">
        <f t="shared" si="14"/>
        <v>688.95186999999692</v>
      </c>
      <c r="EH27" s="111"/>
      <c r="EI27" s="196">
        <f t="shared" si="15"/>
        <v>688.95186999999692</v>
      </c>
      <c r="EJ27" s="111"/>
      <c r="EK27" s="196">
        <f t="shared" si="16"/>
        <v>688.95186999999692</v>
      </c>
      <c r="EL27" s="111"/>
      <c r="EM27" s="196">
        <f t="shared" si="17"/>
        <v>688.95186999999692</v>
      </c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78"/>
        <v>0</v>
      </c>
      <c r="G28" s="182">
        <v>0</v>
      </c>
      <c r="H28" s="183">
        <v>0</v>
      </c>
      <c r="I28" s="121">
        <f t="shared" si="18"/>
        <v>0</v>
      </c>
      <c r="J28" s="122">
        <f t="shared" si="19"/>
        <v>0</v>
      </c>
      <c r="K28" s="184">
        <v>1.012</v>
      </c>
      <c r="L28" s="121">
        <f t="shared" si="20"/>
        <v>1.012</v>
      </c>
      <c r="M28" s="122">
        <f t="shared" si="21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24"/>
        <v>576.53006000000005</v>
      </c>
      <c r="T28" s="122"/>
      <c r="U28" s="120">
        <f t="shared" si="25"/>
        <v>581.12006000000008</v>
      </c>
      <c r="V28" s="121">
        <v>220.08</v>
      </c>
      <c r="W28" s="121">
        <f t="shared" si="26"/>
        <v>92.079000000000008</v>
      </c>
      <c r="X28" s="122">
        <f t="shared" si="27"/>
        <v>418.03866000000005</v>
      </c>
      <c r="Y28" s="122">
        <v>919.93</v>
      </c>
      <c r="Z28" s="120">
        <f t="shared" si="28"/>
        <v>79.22872000000018</v>
      </c>
      <c r="AA28" s="121">
        <f>VLOOKUP(B28,Лист3!$A$2:$C$175,3,FALSE)</f>
        <v>258.036</v>
      </c>
      <c r="AB28" s="121">
        <f t="shared" si="29"/>
        <v>37.955999999999989</v>
      </c>
      <c r="AC28" s="122">
        <f t="shared" si="30"/>
        <v>172.32023999999996</v>
      </c>
      <c r="AD28" s="122">
        <v>251.57</v>
      </c>
      <c r="AE28" s="120">
        <f t="shared" si="31"/>
        <v>-2.1039999999857173E-2</v>
      </c>
      <c r="AF28" s="121">
        <f>VLOOKUP(A28,Лист4!$A$2:$F$175,6,FALSE)</f>
        <v>389.036</v>
      </c>
      <c r="AG28" s="121">
        <f t="shared" si="32"/>
        <v>131</v>
      </c>
      <c r="AH28" s="122">
        <f t="shared" si="33"/>
        <v>594.74</v>
      </c>
      <c r="AI28" s="122">
        <v>594.74</v>
      </c>
      <c r="AJ28" s="120">
        <f t="shared" si="34"/>
        <v>-2.1039999999857173E-2</v>
      </c>
      <c r="AK28" s="121">
        <f>VLOOKUP(A28,Лист6!$A$2:$F$175,6,FALSE)</f>
        <v>482.03399999999999</v>
      </c>
      <c r="AL28" s="121">
        <f t="shared" si="35"/>
        <v>92.99799999999999</v>
      </c>
      <c r="AM28" s="122">
        <f t="shared" si="36"/>
        <v>422.21091999999999</v>
      </c>
      <c r="AN28" s="122">
        <v>422.22</v>
      </c>
      <c r="AO28" s="120">
        <f t="shared" si="37"/>
        <v>-3.0119999999897118E-2</v>
      </c>
      <c r="AP28" s="123">
        <v>526.09</v>
      </c>
      <c r="AQ28" s="121">
        <f t="shared" si="38"/>
        <v>44.05600000000004</v>
      </c>
      <c r="AR28" s="121">
        <f t="shared" si="39"/>
        <v>200.01424000000017</v>
      </c>
      <c r="AS28" s="121"/>
      <c r="AT28" s="120">
        <f t="shared" si="40"/>
        <v>199.98412000000027</v>
      </c>
      <c r="AU28" s="170">
        <v>592</v>
      </c>
      <c r="AV28" s="121">
        <f t="shared" si="41"/>
        <v>65.909999999999968</v>
      </c>
      <c r="AW28" s="122">
        <f t="shared" si="42"/>
        <v>299.23139999999984</v>
      </c>
      <c r="AX28" s="121">
        <f>200+195.22</f>
        <v>395.22</v>
      </c>
      <c r="AY28" s="144">
        <f t="shared" si="43"/>
        <v>103.99552000000006</v>
      </c>
      <c r="AZ28" s="123"/>
      <c r="BA28" s="121"/>
      <c r="BB28" s="122">
        <f t="shared" si="56"/>
        <v>0</v>
      </c>
      <c r="BC28" s="121">
        <v>110.34</v>
      </c>
      <c r="BD28" s="120">
        <f t="shared" si="45"/>
        <v>-6.3444799999999475</v>
      </c>
      <c r="BE28" s="123"/>
      <c r="BF28" s="121">
        <f t="shared" si="46"/>
        <v>0</v>
      </c>
      <c r="BG28" s="122">
        <f t="shared" si="57"/>
        <v>0</v>
      </c>
      <c r="BH28" s="121"/>
      <c r="BI28" s="120">
        <f t="shared" si="47"/>
        <v>-6.3444799999999475</v>
      </c>
      <c r="BJ28" s="123"/>
      <c r="BK28" s="121">
        <f t="shared" si="58"/>
        <v>0</v>
      </c>
      <c r="BL28" s="122">
        <f t="shared" si="59"/>
        <v>0</v>
      </c>
      <c r="BM28" s="121"/>
      <c r="BN28" s="198">
        <f t="shared" si="60"/>
        <v>-6.3444799999999475</v>
      </c>
      <c r="BO28" s="123"/>
      <c r="BP28" s="121">
        <f t="shared" si="61"/>
        <v>0</v>
      </c>
      <c r="BQ28" s="122">
        <f t="shared" si="62"/>
        <v>0</v>
      </c>
      <c r="BR28" s="121"/>
      <c r="BS28" s="120">
        <f t="shared" si="63"/>
        <v>-6.3444799999999475</v>
      </c>
      <c r="BT28" s="123"/>
      <c r="BU28" s="121">
        <f t="shared" si="64"/>
        <v>0</v>
      </c>
      <c r="BV28" s="122">
        <f t="shared" si="65"/>
        <v>0</v>
      </c>
      <c r="BW28" s="121"/>
      <c r="BX28" s="120">
        <f t="shared" si="66"/>
        <v>-6.3444799999999475</v>
      </c>
      <c r="BY28" s="123"/>
      <c r="BZ28" s="111">
        <f t="shared" si="67"/>
        <v>0</v>
      </c>
      <c r="CA28" s="122">
        <f t="shared" si="68"/>
        <v>0</v>
      </c>
      <c r="CB28" s="121"/>
      <c r="CC28" s="120">
        <f t="shared" si="69"/>
        <v>-6.3444799999999475</v>
      </c>
      <c r="CD28" s="123"/>
      <c r="CE28" s="111">
        <f t="shared" si="70"/>
        <v>0</v>
      </c>
      <c r="CF28" s="122">
        <f t="shared" si="71"/>
        <v>0</v>
      </c>
      <c r="CG28" s="121"/>
      <c r="CH28" s="120">
        <f t="shared" si="72"/>
        <v>-6.3444799999999475</v>
      </c>
      <c r="CI28" s="123"/>
      <c r="CJ28" s="111">
        <f t="shared" si="77"/>
        <v>0</v>
      </c>
      <c r="CK28" s="122">
        <f t="shared" si="74"/>
        <v>0</v>
      </c>
      <c r="CL28" s="121"/>
      <c r="CM28" s="120">
        <f t="shared" si="75"/>
        <v>-6.3444799999999475</v>
      </c>
      <c r="CN28" s="121"/>
      <c r="CO28" s="152">
        <f t="shared" si="48"/>
        <v>-6.3444799999999475</v>
      </c>
      <c r="CP28" s="121"/>
      <c r="CQ28" s="152">
        <f t="shared" si="49"/>
        <v>-6.3444799999999475</v>
      </c>
      <c r="CR28" s="121"/>
      <c r="CS28" s="196">
        <f t="shared" si="50"/>
        <v>-6.3444799999999475</v>
      </c>
      <c r="CT28" s="121"/>
      <c r="CU28" s="196">
        <f t="shared" si="51"/>
        <v>-6.3444799999999475</v>
      </c>
      <c r="CV28" s="121"/>
      <c r="CW28" s="196">
        <f t="shared" si="52"/>
        <v>-6.3444799999999475</v>
      </c>
      <c r="CX28" s="121"/>
      <c r="CY28" s="196">
        <f t="shared" si="53"/>
        <v>-6.3444799999999475</v>
      </c>
      <c r="CZ28" s="121"/>
      <c r="DA28" s="196">
        <f t="shared" si="54"/>
        <v>-6.3444799999999475</v>
      </c>
      <c r="DB28" s="121"/>
      <c r="DC28" s="196">
        <f t="shared" si="55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121"/>
      <c r="DO28" s="196">
        <f t="shared" si="5"/>
        <v>-6.3444799999999475</v>
      </c>
      <c r="DP28" s="121"/>
      <c r="DQ28" s="196">
        <f t="shared" si="6"/>
        <v>-6.3444799999999475</v>
      </c>
      <c r="DR28" s="121"/>
      <c r="DS28" s="196">
        <f t="shared" si="7"/>
        <v>-6.3444799999999475</v>
      </c>
      <c r="DT28" s="121"/>
      <c r="DU28" s="196">
        <f t="shared" si="8"/>
        <v>-6.3444799999999475</v>
      </c>
      <c r="DV28" s="121"/>
      <c r="DW28" s="196">
        <f t="shared" si="9"/>
        <v>-6.3444799999999475</v>
      </c>
      <c r="DX28" s="121"/>
      <c r="DY28" s="196">
        <f t="shared" si="10"/>
        <v>-6.3444799999999475</v>
      </c>
      <c r="DZ28" s="121"/>
      <c r="EA28" s="196">
        <f t="shared" si="11"/>
        <v>-6.3444799999999475</v>
      </c>
      <c r="EB28" s="121"/>
      <c r="EC28" s="196">
        <f t="shared" si="12"/>
        <v>-6.3444799999999475</v>
      </c>
      <c r="ED28" s="121"/>
      <c r="EE28" s="196">
        <f t="shared" si="13"/>
        <v>-6.3444799999999475</v>
      </c>
      <c r="EF28" s="121"/>
      <c r="EG28" s="196">
        <f t="shared" si="14"/>
        <v>-6.3444799999999475</v>
      </c>
      <c r="EH28" s="121"/>
      <c r="EI28" s="196">
        <f t="shared" si="15"/>
        <v>-6.3444799999999475</v>
      </c>
      <c r="EJ28" s="121"/>
      <c r="EK28" s="196">
        <f t="shared" si="16"/>
        <v>-6.3444799999999475</v>
      </c>
      <c r="EL28" s="121"/>
      <c r="EM28" s="196">
        <f t="shared" si="17"/>
        <v>-6.3444799999999475</v>
      </c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78"/>
        <v>0</v>
      </c>
      <c r="G29" s="182">
        <v>0</v>
      </c>
      <c r="H29" s="183">
        <v>78.075000000000003</v>
      </c>
      <c r="I29" s="121">
        <f t="shared" si="18"/>
        <v>27.995000000000005</v>
      </c>
      <c r="J29" s="122">
        <f t="shared" si="19"/>
        <v>117.01910000000001</v>
      </c>
      <c r="K29" s="184">
        <v>116.075</v>
      </c>
      <c r="L29" s="121">
        <f t="shared" si="20"/>
        <v>38</v>
      </c>
      <c r="M29" s="122">
        <f t="shared" si="21"/>
        <v>172.52</v>
      </c>
      <c r="N29" s="122">
        <f t="shared" si="22"/>
        <v>289.53910000000002</v>
      </c>
      <c r="O29" s="122">
        <f t="shared" ref="O29:O37" si="79">C29+G29+J29+M29-P29</f>
        <v>285.4991</v>
      </c>
      <c r="P29" s="120">
        <v>212</v>
      </c>
      <c r="Q29" s="121">
        <v>116.075</v>
      </c>
      <c r="R29" s="121">
        <f t="shared" si="23"/>
        <v>0</v>
      </c>
      <c r="S29" s="122">
        <f t="shared" si="24"/>
        <v>0</v>
      </c>
      <c r="T29" s="122"/>
      <c r="U29" s="120">
        <f t="shared" si="25"/>
        <v>212</v>
      </c>
      <c r="V29" s="121">
        <v>116.075</v>
      </c>
      <c r="W29" s="121">
        <f t="shared" si="26"/>
        <v>0</v>
      </c>
      <c r="X29" s="122">
        <f t="shared" si="27"/>
        <v>0</v>
      </c>
      <c r="Y29" s="122"/>
      <c r="Z29" s="120">
        <f t="shared" si="28"/>
        <v>212</v>
      </c>
      <c r="AA29" s="121">
        <f>VLOOKUP(B29,Лист3!$A$2:$C$175,3,FALSE)</f>
        <v>116.075</v>
      </c>
      <c r="AB29" s="121">
        <f t="shared" si="29"/>
        <v>0</v>
      </c>
      <c r="AC29" s="122">
        <f t="shared" si="30"/>
        <v>0</v>
      </c>
      <c r="AD29" s="122"/>
      <c r="AE29" s="120">
        <f t="shared" si="31"/>
        <v>212</v>
      </c>
      <c r="AF29" s="121">
        <f>VLOOKUP(A29,Лист4!$A$2:$F$175,6,FALSE)</f>
        <v>116.075</v>
      </c>
      <c r="AG29" s="121">
        <f t="shared" si="32"/>
        <v>0</v>
      </c>
      <c r="AH29" s="122">
        <f t="shared" si="33"/>
        <v>0</v>
      </c>
      <c r="AI29" s="122"/>
      <c r="AJ29" s="120">
        <f t="shared" si="34"/>
        <v>212</v>
      </c>
      <c r="AK29" s="121">
        <f>VLOOKUP(A29,Лист6!$A$2:$F$175,6,FALSE)</f>
        <v>234.03899999999999</v>
      </c>
      <c r="AL29" s="121">
        <f t="shared" si="35"/>
        <v>117.96399999999998</v>
      </c>
      <c r="AM29" s="122">
        <f t="shared" si="36"/>
        <v>535.55655999999988</v>
      </c>
      <c r="AN29" s="122"/>
      <c r="AO29" s="120">
        <f t="shared" si="37"/>
        <v>747.55655999999988</v>
      </c>
      <c r="AP29" s="123">
        <v>319.04199999999997</v>
      </c>
      <c r="AQ29" s="121">
        <f t="shared" si="38"/>
        <v>85.002999999999986</v>
      </c>
      <c r="AR29" s="121">
        <f t="shared" si="39"/>
        <v>385.91361999999992</v>
      </c>
      <c r="AS29" s="121"/>
      <c r="AT29" s="120">
        <f t="shared" si="40"/>
        <v>1133.4701799999998</v>
      </c>
      <c r="AU29" s="192">
        <v>362.077</v>
      </c>
      <c r="AV29" s="121">
        <f t="shared" si="41"/>
        <v>43.035000000000025</v>
      </c>
      <c r="AW29" s="122">
        <f t="shared" si="42"/>
        <v>195.3789000000001</v>
      </c>
      <c r="AX29" s="121">
        <v>500</v>
      </c>
      <c r="AY29" s="144">
        <f t="shared" si="43"/>
        <v>828.84907999999996</v>
      </c>
      <c r="AZ29" s="123"/>
      <c r="BA29" s="121"/>
      <c r="BB29" s="122">
        <f t="shared" si="56"/>
        <v>0</v>
      </c>
      <c r="BC29" s="121"/>
      <c r="BD29" s="120">
        <f t="shared" si="45"/>
        <v>828.84907999999996</v>
      </c>
      <c r="BE29" s="123"/>
      <c r="BF29" s="121">
        <f t="shared" si="46"/>
        <v>0</v>
      </c>
      <c r="BG29" s="122">
        <f t="shared" si="57"/>
        <v>0</v>
      </c>
      <c r="BH29" s="121"/>
      <c r="BI29" s="120">
        <f t="shared" si="47"/>
        <v>828.84907999999996</v>
      </c>
      <c r="BJ29" s="123"/>
      <c r="BK29" s="121">
        <f t="shared" si="58"/>
        <v>0</v>
      </c>
      <c r="BL29" s="122">
        <f t="shared" si="59"/>
        <v>0</v>
      </c>
      <c r="BM29" s="121"/>
      <c r="BN29" s="114">
        <f t="shared" si="60"/>
        <v>828.84907999999996</v>
      </c>
      <c r="BO29" s="123"/>
      <c r="BP29" s="121">
        <f t="shared" si="61"/>
        <v>0</v>
      </c>
      <c r="BQ29" s="122">
        <f t="shared" si="62"/>
        <v>0</v>
      </c>
      <c r="BR29" s="121"/>
      <c r="BS29" s="120">
        <f t="shared" si="63"/>
        <v>828.84907999999996</v>
      </c>
      <c r="BT29" s="123"/>
      <c r="BU29" s="121">
        <f t="shared" si="64"/>
        <v>0</v>
      </c>
      <c r="BV29" s="122">
        <f t="shared" si="65"/>
        <v>0</v>
      </c>
      <c r="BW29" s="121"/>
      <c r="BX29" s="120">
        <f t="shared" si="66"/>
        <v>828.84907999999996</v>
      </c>
      <c r="BY29" s="123"/>
      <c r="BZ29" s="111">
        <f t="shared" si="67"/>
        <v>0</v>
      </c>
      <c r="CA29" s="122">
        <f t="shared" si="68"/>
        <v>0</v>
      </c>
      <c r="CB29" s="121"/>
      <c r="CC29" s="120">
        <f t="shared" si="69"/>
        <v>828.84907999999996</v>
      </c>
      <c r="CD29" s="123"/>
      <c r="CE29" s="111">
        <f t="shared" si="70"/>
        <v>0</v>
      </c>
      <c r="CF29" s="122">
        <f t="shared" si="71"/>
        <v>0</v>
      </c>
      <c r="CG29" s="121"/>
      <c r="CH29" s="120">
        <f t="shared" si="72"/>
        <v>828.84907999999996</v>
      </c>
      <c r="CI29" s="123"/>
      <c r="CJ29" s="111">
        <f t="shared" si="77"/>
        <v>0</v>
      </c>
      <c r="CK29" s="122">
        <f t="shared" si="74"/>
        <v>0</v>
      </c>
      <c r="CL29" s="121"/>
      <c r="CM29" s="120">
        <f t="shared" si="75"/>
        <v>828.84907999999996</v>
      </c>
      <c r="CN29" s="121"/>
      <c r="CO29" s="196">
        <f t="shared" si="48"/>
        <v>828.84907999999996</v>
      </c>
      <c r="CP29" s="111"/>
      <c r="CQ29" s="196">
        <f t="shared" si="49"/>
        <v>828.84907999999996</v>
      </c>
      <c r="CR29" s="111"/>
      <c r="CS29" s="196">
        <f t="shared" si="50"/>
        <v>828.84907999999996</v>
      </c>
      <c r="CT29" s="111"/>
      <c r="CU29" s="196">
        <f t="shared" si="51"/>
        <v>828.84907999999996</v>
      </c>
      <c r="CV29" s="111"/>
      <c r="CW29" s="196">
        <f t="shared" si="52"/>
        <v>828.84907999999996</v>
      </c>
      <c r="CX29" s="111"/>
      <c r="CY29" s="196">
        <f t="shared" si="53"/>
        <v>828.84907999999996</v>
      </c>
      <c r="CZ29" s="111"/>
      <c r="DA29" s="196">
        <f t="shared" si="54"/>
        <v>828.84907999999996</v>
      </c>
      <c r="DB29" s="111"/>
      <c r="DC29" s="196">
        <f t="shared" si="55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111"/>
      <c r="DO29" s="196">
        <f t="shared" si="5"/>
        <v>828.84907999999996</v>
      </c>
      <c r="DP29" s="111"/>
      <c r="DQ29" s="196">
        <f t="shared" si="6"/>
        <v>828.84907999999996</v>
      </c>
      <c r="DR29" s="111"/>
      <c r="DS29" s="196">
        <f t="shared" si="7"/>
        <v>828.84907999999996</v>
      </c>
      <c r="DT29" s="111"/>
      <c r="DU29" s="196">
        <f t="shared" si="8"/>
        <v>828.84907999999996</v>
      </c>
      <c r="DV29" s="111"/>
      <c r="DW29" s="196">
        <f t="shared" si="9"/>
        <v>828.84907999999996</v>
      </c>
      <c r="DX29" s="111"/>
      <c r="DY29" s="196">
        <f t="shared" si="10"/>
        <v>828.84907999999996</v>
      </c>
      <c r="DZ29" s="111"/>
      <c r="EA29" s="196">
        <f t="shared" si="11"/>
        <v>828.84907999999996</v>
      </c>
      <c r="EB29" s="111"/>
      <c r="EC29" s="196">
        <f t="shared" si="12"/>
        <v>828.84907999999996</v>
      </c>
      <c r="ED29" s="111"/>
      <c r="EE29" s="196">
        <f t="shared" si="13"/>
        <v>828.84907999999996</v>
      </c>
      <c r="EF29" s="111"/>
      <c r="EG29" s="196">
        <f t="shared" si="14"/>
        <v>828.84907999999996</v>
      </c>
      <c r="EH29" s="111"/>
      <c r="EI29" s="196">
        <f t="shared" si="15"/>
        <v>828.84907999999996</v>
      </c>
      <c r="EJ29" s="111"/>
      <c r="EK29" s="196">
        <f t="shared" si="16"/>
        <v>828.84907999999996</v>
      </c>
      <c r="EL29" s="111"/>
      <c r="EM29" s="196">
        <f t="shared" si="17"/>
        <v>828.84907999999996</v>
      </c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78"/>
        <v>0</v>
      </c>
      <c r="G30" s="222">
        <v>0</v>
      </c>
      <c r="H30" s="223">
        <v>2316.047</v>
      </c>
      <c r="I30" s="96">
        <f t="shared" si="18"/>
        <v>158.98500000000013</v>
      </c>
      <c r="J30" s="224">
        <f t="shared" si="19"/>
        <v>664.55730000000051</v>
      </c>
      <c r="K30" s="225">
        <v>2950.0819999999999</v>
      </c>
      <c r="L30" s="96">
        <f t="shared" si="20"/>
        <v>634.03499999999985</v>
      </c>
      <c r="M30" s="224">
        <f t="shared" si="21"/>
        <v>2878.5188999999996</v>
      </c>
      <c r="N30" s="224">
        <f t="shared" si="22"/>
        <v>3543.0762</v>
      </c>
      <c r="O30" s="224">
        <v>5000</v>
      </c>
      <c r="P30" s="226">
        <v>551.09</v>
      </c>
      <c r="Q30" s="96">
        <v>2996.0320000000002</v>
      </c>
      <c r="R30" s="96">
        <f t="shared" si="23"/>
        <v>45.950000000000273</v>
      </c>
      <c r="S30" s="224">
        <f t="shared" si="24"/>
        <v>208.61300000000125</v>
      </c>
      <c r="T30" s="224">
        <v>1000</v>
      </c>
      <c r="U30" s="226">
        <f t="shared" si="25"/>
        <v>-240.29699999999866</v>
      </c>
      <c r="V30" s="96">
        <v>2996.0320000000002</v>
      </c>
      <c r="W30" s="96">
        <f t="shared" si="26"/>
        <v>0</v>
      </c>
      <c r="X30" s="224">
        <f t="shared" si="27"/>
        <v>0</v>
      </c>
      <c r="Y30" s="224"/>
      <c r="Z30" s="226">
        <f t="shared" si="28"/>
        <v>-240.29699999999866</v>
      </c>
      <c r="AA30" s="96">
        <f>VLOOKUP(B30,Лист3!$A$2:$C$175,3,FALSE)</f>
        <v>3010.0239999999999</v>
      </c>
      <c r="AB30" s="96">
        <f t="shared" si="29"/>
        <v>13.991999999999734</v>
      </c>
      <c r="AC30" s="224">
        <f t="shared" si="30"/>
        <v>63.523679999998798</v>
      </c>
      <c r="AD30" s="224"/>
      <c r="AE30" s="226">
        <f t="shared" si="31"/>
        <v>-176.77331999999987</v>
      </c>
      <c r="AF30" s="96">
        <f>VLOOKUP(A30,Лист4!$A$2:$F$175,6,FALSE)</f>
        <v>3010.0790000000002</v>
      </c>
      <c r="AG30" s="96">
        <f t="shared" si="32"/>
        <v>5.5000000000291038E-2</v>
      </c>
      <c r="AH30" s="224">
        <f t="shared" si="33"/>
        <v>0.24970000000132131</v>
      </c>
      <c r="AI30" s="224"/>
      <c r="AJ30" s="226">
        <f t="shared" si="34"/>
        <v>-176.52361999999854</v>
      </c>
      <c r="AK30" s="96">
        <f>VLOOKUP(A30,Лист6!$A$2:$F$175,6,FALSE)</f>
        <v>3011.0010000000002</v>
      </c>
      <c r="AL30" s="96">
        <f t="shared" si="35"/>
        <v>0.92200000000002547</v>
      </c>
      <c r="AM30" s="224">
        <f t="shared" si="36"/>
        <v>4.1858800000001155</v>
      </c>
      <c r="AN30" s="224"/>
      <c r="AO30" s="226">
        <f t="shared" si="37"/>
        <v>-172.33773999999843</v>
      </c>
      <c r="AP30" s="91">
        <v>3136.0189999999998</v>
      </c>
      <c r="AQ30" s="96">
        <f t="shared" si="38"/>
        <v>125.01799999999957</v>
      </c>
      <c r="AR30" s="96">
        <f t="shared" si="39"/>
        <v>567.58171999999809</v>
      </c>
      <c r="AS30" s="96"/>
      <c r="AT30" s="226">
        <f t="shared" si="40"/>
        <v>395.24397999999962</v>
      </c>
      <c r="AU30" s="91">
        <v>3230.98</v>
      </c>
      <c r="AV30" s="96">
        <f t="shared" si="41"/>
        <v>94.96100000000024</v>
      </c>
      <c r="AW30" s="224">
        <f t="shared" si="42"/>
        <v>431.12294000000111</v>
      </c>
      <c r="AX30" s="96"/>
      <c r="AY30" s="226">
        <f t="shared" si="43"/>
        <v>826.36692000000073</v>
      </c>
      <c r="AZ30" s="91">
        <v>3282.0720000000001</v>
      </c>
      <c r="BA30" s="96">
        <f t="shared" si="44"/>
        <v>51.092000000000098</v>
      </c>
      <c r="BB30" s="224">
        <f t="shared" si="56"/>
        <v>245.75252000000046</v>
      </c>
      <c r="BC30" s="96"/>
      <c r="BD30" s="226">
        <f t="shared" si="45"/>
        <v>1072.1194400000013</v>
      </c>
      <c r="BE30" s="91">
        <v>3381.047</v>
      </c>
      <c r="BF30" s="96">
        <f t="shared" si="46"/>
        <v>98.974999999999909</v>
      </c>
      <c r="BG30" s="224">
        <f t="shared" si="57"/>
        <v>476.06974999999954</v>
      </c>
      <c r="BH30" s="96"/>
      <c r="BI30" s="226">
        <f t="shared" si="47"/>
        <v>1548.189190000001</v>
      </c>
      <c r="BJ30" s="91">
        <v>3418.0740000000001</v>
      </c>
      <c r="BK30" s="96">
        <f t="shared" si="58"/>
        <v>37.027000000000044</v>
      </c>
      <c r="BL30" s="224">
        <f t="shared" si="59"/>
        <v>178.09987000000021</v>
      </c>
      <c r="BM30" s="96"/>
      <c r="BN30" s="226">
        <f t="shared" si="60"/>
        <v>1726.2890600000012</v>
      </c>
      <c r="BO30" s="91">
        <v>3472.0050000000001</v>
      </c>
      <c r="BP30" s="96">
        <f t="shared" si="61"/>
        <v>53.93100000000004</v>
      </c>
      <c r="BQ30" s="224">
        <f t="shared" si="62"/>
        <v>259.40811000000019</v>
      </c>
      <c r="BR30" s="96"/>
      <c r="BS30" s="226">
        <f t="shared" si="63"/>
        <v>1985.6971700000013</v>
      </c>
      <c r="BT30" s="91">
        <v>3472.0050000000001</v>
      </c>
      <c r="BU30" s="96">
        <f t="shared" si="64"/>
        <v>0</v>
      </c>
      <c r="BV30" s="224">
        <f t="shared" si="65"/>
        <v>0</v>
      </c>
      <c r="BW30" s="96"/>
      <c r="BX30" s="226">
        <f t="shared" si="66"/>
        <v>1985.6971700000013</v>
      </c>
      <c r="BY30" s="91">
        <v>3472.0050000000001</v>
      </c>
      <c r="BZ30" s="217">
        <f t="shared" si="67"/>
        <v>0</v>
      </c>
      <c r="CA30" s="224">
        <f t="shared" si="68"/>
        <v>0</v>
      </c>
      <c r="CB30" s="96"/>
      <c r="CC30" s="226">
        <f t="shared" si="69"/>
        <v>1985.6971700000013</v>
      </c>
      <c r="CD30" s="91">
        <v>3651.067</v>
      </c>
      <c r="CE30" s="217">
        <f t="shared" si="70"/>
        <v>179.0619999999999</v>
      </c>
      <c r="CF30" s="224">
        <f t="shared" si="71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77"/>
        <v>96.9699999999998</v>
      </c>
      <c r="CK30" s="224">
        <f t="shared" si="74"/>
        <v>466.42569999999898</v>
      </c>
      <c r="CL30" s="96"/>
      <c r="CM30" s="287">
        <f t="shared" si="75"/>
        <v>3313.4110899999996</v>
      </c>
      <c r="CN30" s="217"/>
      <c r="CO30" s="289">
        <f t="shared" si="48"/>
        <v>3313.4110899999996</v>
      </c>
      <c r="CP30" s="217"/>
      <c r="CQ30" s="289">
        <f t="shared" si="49"/>
        <v>3313.4110899999996</v>
      </c>
      <c r="CR30" s="217">
        <v>3300</v>
      </c>
      <c r="CS30" s="289">
        <f t="shared" si="50"/>
        <v>13.411089999999604</v>
      </c>
      <c r="CT30" s="217"/>
      <c r="CU30" s="289">
        <f t="shared" si="51"/>
        <v>13.411089999999604</v>
      </c>
      <c r="CV30" s="217"/>
      <c r="CW30" s="289">
        <f t="shared" si="52"/>
        <v>13.411089999999604</v>
      </c>
      <c r="CX30" s="217"/>
      <c r="CY30" s="289">
        <f t="shared" si="53"/>
        <v>13.411089999999604</v>
      </c>
      <c r="CZ30" s="217"/>
      <c r="DA30" s="289">
        <f t="shared" si="54"/>
        <v>13.411089999999604</v>
      </c>
      <c r="DB30" s="217"/>
      <c r="DC30" s="289">
        <f t="shared" si="55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  <c r="DN30" s="217"/>
      <c r="DO30" s="289">
        <f t="shared" si="5"/>
        <v>13.411089999999604</v>
      </c>
      <c r="DP30" s="217">
        <v>13.41</v>
      </c>
      <c r="DQ30" s="289">
        <f t="shared" si="6"/>
        <v>1.0899999996034637E-3</v>
      </c>
      <c r="DR30" s="217"/>
      <c r="DS30" s="289">
        <f t="shared" si="7"/>
        <v>1.0899999996034637E-3</v>
      </c>
      <c r="DT30" s="217"/>
      <c r="DU30" s="289">
        <f t="shared" si="8"/>
        <v>1.0899999996034637E-3</v>
      </c>
      <c r="DV30" s="217"/>
      <c r="DW30" s="289">
        <f t="shared" si="9"/>
        <v>1.0899999996034637E-3</v>
      </c>
      <c r="DX30" s="217"/>
      <c r="DY30" s="289">
        <f t="shared" si="10"/>
        <v>1.0899999996034637E-3</v>
      </c>
      <c r="DZ30" s="217"/>
      <c r="EA30" s="289">
        <f t="shared" si="11"/>
        <v>1.0899999996034637E-3</v>
      </c>
      <c r="EB30" s="217"/>
      <c r="EC30" s="289">
        <f t="shared" si="12"/>
        <v>1.0899999996034637E-3</v>
      </c>
      <c r="ED30" s="217"/>
      <c r="EE30" s="289">
        <f t="shared" si="13"/>
        <v>1.0899999996034637E-3</v>
      </c>
      <c r="EF30" s="217"/>
      <c r="EG30" s="289">
        <f t="shared" si="14"/>
        <v>1.0899999996034637E-3</v>
      </c>
      <c r="EH30" s="217"/>
      <c r="EI30" s="289">
        <f t="shared" si="15"/>
        <v>1.0899999996034637E-3</v>
      </c>
      <c r="EJ30" s="217"/>
      <c r="EK30" s="289">
        <f t="shared" si="16"/>
        <v>1.0899999996034637E-3</v>
      </c>
      <c r="EL30" s="217"/>
      <c r="EM30" s="289">
        <f t="shared" si="17"/>
        <v>1.0899999996034637E-3</v>
      </c>
    </row>
    <row r="31" spans="1:246" s="124" customFormat="1" ht="30.75" customHeight="1" thickBot="1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78"/>
        <v>299.0263157894737</v>
      </c>
      <c r="G31" s="182">
        <v>1249.93</v>
      </c>
      <c r="H31" s="183">
        <v>3423.0340000000001</v>
      </c>
      <c r="I31" s="121">
        <f t="shared" si="18"/>
        <v>1233.9580000000001</v>
      </c>
      <c r="J31" s="122">
        <f t="shared" si="19"/>
        <v>5157.9444400000002</v>
      </c>
      <c r="K31" s="184">
        <v>4598.0879999999997</v>
      </c>
      <c r="L31" s="121">
        <f t="shared" si="20"/>
        <v>1175.0539999999996</v>
      </c>
      <c r="M31" s="122">
        <f t="shared" si="21"/>
        <v>5334.7451599999986</v>
      </c>
      <c r="N31" s="122">
        <f t="shared" si="22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23"/>
        <v>264.94100000000071</v>
      </c>
      <c r="S31" s="122">
        <f t="shared" si="24"/>
        <v>1202.8321400000032</v>
      </c>
      <c r="T31" s="122"/>
      <c r="U31" s="120">
        <f t="shared" si="25"/>
        <v>345.86214000000314</v>
      </c>
      <c r="V31" s="121">
        <v>5223.049</v>
      </c>
      <c r="W31" s="121">
        <f t="shared" si="26"/>
        <v>360.01999999999953</v>
      </c>
      <c r="X31" s="122">
        <f t="shared" si="27"/>
        <v>1634.4907999999978</v>
      </c>
      <c r="Y31" s="122"/>
      <c r="Z31" s="120">
        <f t="shared" si="28"/>
        <v>1980.3529400000009</v>
      </c>
      <c r="AA31" s="121">
        <v>5502.0370000000003</v>
      </c>
      <c r="AB31" s="121">
        <f t="shared" si="29"/>
        <v>278.98800000000028</v>
      </c>
      <c r="AC31" s="122">
        <f t="shared" si="30"/>
        <v>1266.6055200000012</v>
      </c>
      <c r="AD31" s="122">
        <v>3500</v>
      </c>
      <c r="AE31" s="120">
        <f t="shared" si="31"/>
        <v>-253.04153999999789</v>
      </c>
      <c r="AF31" s="121">
        <f>VLOOKUP(A31,Лист4!$A$2:$F$175,6,FALSE)</f>
        <v>5741.0839999999998</v>
      </c>
      <c r="AG31" s="121">
        <f t="shared" si="32"/>
        <v>239.04699999999957</v>
      </c>
      <c r="AH31" s="122">
        <f t="shared" si="33"/>
        <v>1085.273379999998</v>
      </c>
      <c r="AI31" s="122"/>
      <c r="AJ31" s="120">
        <f t="shared" si="34"/>
        <v>832.23184000000015</v>
      </c>
      <c r="AK31" s="121">
        <f>VLOOKUP(A31,Лист6!$A$2:$F$175,6,FALSE)</f>
        <v>5975.067</v>
      </c>
      <c r="AL31" s="121">
        <f t="shared" si="35"/>
        <v>233.98300000000017</v>
      </c>
      <c r="AM31" s="122">
        <f t="shared" si="36"/>
        <v>1062.2828200000008</v>
      </c>
      <c r="AN31" s="122"/>
      <c r="AO31" s="120">
        <f t="shared" si="37"/>
        <v>1894.514660000001</v>
      </c>
      <c r="AP31" s="123">
        <v>6185.07</v>
      </c>
      <c r="AQ31" s="121">
        <f t="shared" si="38"/>
        <v>210.0029999999997</v>
      </c>
      <c r="AR31" s="121">
        <f t="shared" si="39"/>
        <v>953.41361999999867</v>
      </c>
      <c r="AS31" s="121"/>
      <c r="AT31" s="120">
        <f t="shared" si="40"/>
        <v>2847.9282799999996</v>
      </c>
      <c r="AU31" s="123">
        <v>6381.0730000000003</v>
      </c>
      <c r="AV31" s="121">
        <f t="shared" si="41"/>
        <v>196.00300000000061</v>
      </c>
      <c r="AW31" s="122">
        <f t="shared" si="42"/>
        <v>889.85362000000282</v>
      </c>
      <c r="AX31" s="121">
        <f>5000</f>
        <v>5000</v>
      </c>
      <c r="AY31" s="120">
        <f t="shared" si="43"/>
        <v>-1262.2180999999973</v>
      </c>
      <c r="AZ31" s="170">
        <v>6622</v>
      </c>
      <c r="BA31" s="121">
        <f t="shared" si="44"/>
        <v>240.92699999999968</v>
      </c>
      <c r="BB31" s="122">
        <f t="shared" si="56"/>
        <v>1158.8588699999984</v>
      </c>
      <c r="BC31" s="121"/>
      <c r="BD31" s="120">
        <f t="shared" si="45"/>
        <v>-103.35922999999889</v>
      </c>
      <c r="BE31" s="123"/>
      <c r="BF31" s="121"/>
      <c r="BG31" s="122">
        <f t="shared" si="57"/>
        <v>0</v>
      </c>
      <c r="BH31" s="121"/>
      <c r="BI31" s="120">
        <f t="shared" si="47"/>
        <v>-103.35922999999889</v>
      </c>
      <c r="BJ31" s="123"/>
      <c r="BK31" s="121">
        <f t="shared" si="58"/>
        <v>0</v>
      </c>
      <c r="BL31" s="122">
        <f t="shared" si="59"/>
        <v>0</v>
      </c>
      <c r="BM31" s="121"/>
      <c r="BN31" s="158">
        <f t="shared" si="60"/>
        <v>-103.35922999999889</v>
      </c>
      <c r="BO31" s="123"/>
      <c r="BP31" s="121">
        <f t="shared" si="61"/>
        <v>0</v>
      </c>
      <c r="BQ31" s="122">
        <f t="shared" si="62"/>
        <v>0</v>
      </c>
      <c r="BR31" s="121"/>
      <c r="BS31" s="120">
        <f t="shared" si="63"/>
        <v>-103.35922999999889</v>
      </c>
      <c r="BT31" s="123"/>
      <c r="BU31" s="121">
        <f t="shared" si="64"/>
        <v>0</v>
      </c>
      <c r="BV31" s="122">
        <f t="shared" si="65"/>
        <v>0</v>
      </c>
      <c r="BW31" s="121"/>
      <c r="BX31" s="120">
        <f t="shared" si="66"/>
        <v>-103.35922999999889</v>
      </c>
      <c r="BY31" s="123"/>
      <c r="BZ31" s="111">
        <f t="shared" si="67"/>
        <v>0</v>
      </c>
      <c r="CA31" s="122">
        <f t="shared" si="68"/>
        <v>0</v>
      </c>
      <c r="CB31" s="121"/>
      <c r="CC31" s="120">
        <f t="shared" si="69"/>
        <v>-103.35922999999889</v>
      </c>
      <c r="CD31" s="123"/>
      <c r="CE31" s="111">
        <f t="shared" si="70"/>
        <v>0</v>
      </c>
      <c r="CF31" s="122">
        <f t="shared" si="71"/>
        <v>0</v>
      </c>
      <c r="CG31" s="121"/>
      <c r="CH31" s="120">
        <f t="shared" si="72"/>
        <v>-103.35922999999889</v>
      </c>
      <c r="CI31" s="123"/>
      <c r="CJ31" s="111">
        <f t="shared" si="77"/>
        <v>0</v>
      </c>
      <c r="CK31" s="122">
        <f t="shared" si="74"/>
        <v>0</v>
      </c>
      <c r="CL31" s="121"/>
      <c r="CM31" s="120">
        <f t="shared" si="75"/>
        <v>-103.35922999999889</v>
      </c>
      <c r="CN31" s="121"/>
      <c r="CO31" s="152">
        <f t="shared" si="48"/>
        <v>-103.35922999999889</v>
      </c>
      <c r="CP31" s="121"/>
      <c r="CQ31" s="152">
        <f t="shared" si="49"/>
        <v>-103.35922999999889</v>
      </c>
      <c r="CR31" s="121"/>
      <c r="CS31" s="196">
        <f t="shared" si="50"/>
        <v>-103.35922999999889</v>
      </c>
      <c r="CT31" s="121"/>
      <c r="CU31" s="196">
        <f t="shared" si="51"/>
        <v>-103.35922999999889</v>
      </c>
      <c r="CV31" s="121"/>
      <c r="CW31" s="196">
        <f t="shared" si="52"/>
        <v>-103.35922999999889</v>
      </c>
      <c r="CX31" s="121"/>
      <c r="CY31" s="196">
        <f t="shared" si="53"/>
        <v>-103.35922999999889</v>
      </c>
      <c r="CZ31" s="121"/>
      <c r="DA31" s="196">
        <f t="shared" si="54"/>
        <v>-103.35922999999889</v>
      </c>
      <c r="DB31" s="121"/>
      <c r="DC31" s="196">
        <f t="shared" si="55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121"/>
      <c r="DO31" s="196">
        <f t="shared" si="5"/>
        <v>-103.35922999999889</v>
      </c>
      <c r="DP31" s="121"/>
      <c r="DQ31" s="196">
        <f t="shared" si="6"/>
        <v>-103.35922999999889</v>
      </c>
      <c r="DR31" s="121"/>
      <c r="DS31" s="196">
        <f t="shared" si="7"/>
        <v>-103.35922999999889</v>
      </c>
      <c r="DT31" s="121"/>
      <c r="DU31" s="196">
        <f t="shared" si="8"/>
        <v>-103.35922999999889</v>
      </c>
      <c r="DV31" s="121"/>
      <c r="DW31" s="196">
        <f t="shared" si="9"/>
        <v>-103.35922999999889</v>
      </c>
      <c r="DX31" s="121"/>
      <c r="DY31" s="196">
        <f t="shared" si="10"/>
        <v>-103.35922999999889</v>
      </c>
      <c r="DZ31" s="121"/>
      <c r="EA31" s="196">
        <f t="shared" si="11"/>
        <v>-103.35922999999889</v>
      </c>
      <c r="EB31" s="121"/>
      <c r="EC31" s="196">
        <f t="shared" si="12"/>
        <v>-103.35922999999889</v>
      </c>
      <c r="ED31" s="121"/>
      <c r="EE31" s="196">
        <f t="shared" si="13"/>
        <v>-103.35922999999889</v>
      </c>
      <c r="EF31" s="121"/>
      <c r="EG31" s="196">
        <f t="shared" si="14"/>
        <v>-103.35922999999889</v>
      </c>
      <c r="EH31" s="121"/>
      <c r="EI31" s="196">
        <f t="shared" si="15"/>
        <v>-103.35922999999889</v>
      </c>
      <c r="EJ31" s="121"/>
      <c r="EK31" s="196">
        <f t="shared" si="16"/>
        <v>-103.35922999999889</v>
      </c>
      <c r="EL31" s="121"/>
      <c r="EM31" s="196">
        <f t="shared" si="17"/>
        <v>-103.35922999999889</v>
      </c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78"/>
        <v>0</v>
      </c>
      <c r="G32" s="182">
        <v>0</v>
      </c>
      <c r="H32" s="183">
        <v>336.096</v>
      </c>
      <c r="I32" s="121">
        <f t="shared" si="18"/>
        <v>112.06399999999999</v>
      </c>
      <c r="J32" s="122">
        <f t="shared" si="19"/>
        <v>468.42751999999996</v>
      </c>
      <c r="K32" s="184">
        <v>361.01900000000001</v>
      </c>
      <c r="L32" s="121">
        <f t="shared" si="20"/>
        <v>24.923000000000002</v>
      </c>
      <c r="M32" s="122">
        <f t="shared" si="21"/>
        <v>113.15042000000001</v>
      </c>
      <c r="N32" s="122">
        <f t="shared" si="22"/>
        <v>581.57794000000001</v>
      </c>
      <c r="O32" s="122">
        <f t="shared" si="79"/>
        <v>649.99793999999997</v>
      </c>
      <c r="P32" s="120">
        <v>51.4</v>
      </c>
      <c r="Q32" s="121">
        <v>397.03800000000001</v>
      </c>
      <c r="R32" s="121">
        <f t="shared" si="23"/>
        <v>36.019000000000005</v>
      </c>
      <c r="S32" s="122">
        <f t="shared" si="24"/>
        <v>163.52626000000004</v>
      </c>
      <c r="T32" s="122">
        <v>100</v>
      </c>
      <c r="U32" s="120">
        <f t="shared" si="25"/>
        <v>114.92626000000004</v>
      </c>
      <c r="V32" s="121">
        <v>419.01299999999998</v>
      </c>
      <c r="W32" s="121">
        <f t="shared" si="26"/>
        <v>21.974999999999966</v>
      </c>
      <c r="X32" s="122">
        <f t="shared" si="27"/>
        <v>99.766499999999851</v>
      </c>
      <c r="Y32" s="122"/>
      <c r="Z32" s="120">
        <f t="shared" si="28"/>
        <v>214.69275999999991</v>
      </c>
      <c r="AA32" s="121">
        <f>VLOOKUP(B32,Лист3!$A$2:$C$175,3,FALSE)</f>
        <v>472.05399999999997</v>
      </c>
      <c r="AB32" s="121">
        <f t="shared" si="29"/>
        <v>53.040999999999997</v>
      </c>
      <c r="AC32" s="122">
        <f t="shared" si="30"/>
        <v>240.80614</v>
      </c>
      <c r="AD32" s="122"/>
      <c r="AE32" s="120">
        <f t="shared" si="31"/>
        <v>455.49889999999994</v>
      </c>
      <c r="AF32" s="121">
        <f>VLOOKUP(A32,Лист4!$A$2:$F$175,6,FALSE)</f>
        <v>686.06</v>
      </c>
      <c r="AG32" s="121">
        <f t="shared" si="32"/>
        <v>214.00599999999997</v>
      </c>
      <c r="AH32" s="122">
        <f t="shared" si="33"/>
        <v>971.58723999999984</v>
      </c>
      <c r="AI32" s="122"/>
      <c r="AJ32" s="120">
        <f t="shared" si="34"/>
        <v>1427.0861399999999</v>
      </c>
      <c r="AK32" s="121">
        <f>VLOOKUP(A32,Лист6!$A$2:$F$175,6,FALSE)</f>
        <v>793.08799999999997</v>
      </c>
      <c r="AL32" s="121">
        <f t="shared" si="35"/>
        <v>107.02800000000002</v>
      </c>
      <c r="AM32" s="122">
        <f t="shared" si="36"/>
        <v>485.90712000000008</v>
      </c>
      <c r="AN32" s="122"/>
      <c r="AO32" s="120">
        <f t="shared" si="37"/>
        <v>1912.99326</v>
      </c>
      <c r="AP32" s="178">
        <v>935.01199999999994</v>
      </c>
      <c r="AQ32" s="121">
        <f t="shared" si="38"/>
        <v>141.92399999999998</v>
      </c>
      <c r="AR32" s="121">
        <f t="shared" si="39"/>
        <v>644.33495999999991</v>
      </c>
      <c r="AS32" s="121"/>
      <c r="AT32" s="127">
        <f t="shared" si="40"/>
        <v>2557.3282199999999</v>
      </c>
      <c r="AU32" s="123"/>
      <c r="AV32" s="121"/>
      <c r="AW32" s="122">
        <f t="shared" si="42"/>
        <v>0</v>
      </c>
      <c r="AX32" s="121"/>
      <c r="AY32" s="120">
        <f t="shared" si="43"/>
        <v>2557.3282199999999</v>
      </c>
      <c r="AZ32" s="123"/>
      <c r="BA32" s="121">
        <f t="shared" si="44"/>
        <v>0</v>
      </c>
      <c r="BB32" s="122">
        <f t="shared" si="56"/>
        <v>0</v>
      </c>
      <c r="BC32" s="179">
        <v>1000</v>
      </c>
      <c r="BD32" s="120">
        <f t="shared" si="45"/>
        <v>1557.3282199999999</v>
      </c>
      <c r="BE32" s="123"/>
      <c r="BF32" s="121">
        <f t="shared" si="46"/>
        <v>0</v>
      </c>
      <c r="BG32" s="122">
        <f t="shared" si="57"/>
        <v>0</v>
      </c>
      <c r="BH32" s="121"/>
      <c r="BI32" s="120">
        <f t="shared" si="47"/>
        <v>1557.3282199999999</v>
      </c>
      <c r="BJ32" s="123"/>
      <c r="BK32" s="121">
        <f t="shared" si="58"/>
        <v>0</v>
      </c>
      <c r="BL32" s="122">
        <f t="shared" si="59"/>
        <v>0</v>
      </c>
      <c r="BM32" s="121"/>
      <c r="BN32" s="120">
        <f t="shared" si="60"/>
        <v>1557.3282199999999</v>
      </c>
      <c r="BO32" s="123"/>
      <c r="BP32" s="121">
        <f t="shared" si="61"/>
        <v>0</v>
      </c>
      <c r="BQ32" s="122">
        <f t="shared" si="62"/>
        <v>0</v>
      </c>
      <c r="BR32" s="121"/>
      <c r="BS32" s="120">
        <f t="shared" si="63"/>
        <v>1557.3282199999999</v>
      </c>
      <c r="BT32" s="123"/>
      <c r="BU32" s="121">
        <f t="shared" si="64"/>
        <v>0</v>
      </c>
      <c r="BV32" s="122">
        <f t="shared" si="65"/>
        <v>0</v>
      </c>
      <c r="BW32" s="121"/>
      <c r="BX32" s="120">
        <f t="shared" si="66"/>
        <v>1557.3282199999999</v>
      </c>
      <c r="BY32" s="123"/>
      <c r="BZ32" s="111">
        <f t="shared" si="67"/>
        <v>0</v>
      </c>
      <c r="CA32" s="122">
        <f t="shared" si="68"/>
        <v>0</v>
      </c>
      <c r="CB32" s="121"/>
      <c r="CC32" s="120">
        <f t="shared" si="69"/>
        <v>1557.3282199999999</v>
      </c>
      <c r="CD32" s="123"/>
      <c r="CE32" s="111">
        <f t="shared" si="70"/>
        <v>0</v>
      </c>
      <c r="CF32" s="122">
        <f t="shared" si="71"/>
        <v>0</v>
      </c>
      <c r="CG32" s="121"/>
      <c r="CH32" s="120">
        <f t="shared" si="72"/>
        <v>1557.3282199999999</v>
      </c>
      <c r="CI32" s="123"/>
      <c r="CJ32" s="111">
        <f t="shared" si="77"/>
        <v>0</v>
      </c>
      <c r="CK32" s="122">
        <f t="shared" si="74"/>
        <v>0</v>
      </c>
      <c r="CL32" s="121"/>
      <c r="CM32" s="120">
        <f t="shared" si="75"/>
        <v>1557.3282199999999</v>
      </c>
      <c r="CN32" s="121"/>
      <c r="CO32" s="196">
        <f t="shared" si="48"/>
        <v>1557.3282199999999</v>
      </c>
      <c r="CP32" s="111"/>
      <c r="CQ32" s="196">
        <f t="shared" si="49"/>
        <v>1557.3282199999999</v>
      </c>
      <c r="CR32" s="111"/>
      <c r="CS32" s="196">
        <f t="shared" si="50"/>
        <v>1557.3282199999999</v>
      </c>
      <c r="CT32" s="111"/>
      <c r="CU32" s="196">
        <f t="shared" si="51"/>
        <v>1557.3282199999999</v>
      </c>
      <c r="CV32" s="111"/>
      <c r="CW32" s="196">
        <f t="shared" si="52"/>
        <v>1557.3282199999999</v>
      </c>
      <c r="CX32" s="111"/>
      <c r="CY32" s="196">
        <f t="shared" si="53"/>
        <v>1557.3282199999999</v>
      </c>
      <c r="CZ32" s="111"/>
      <c r="DA32" s="196">
        <f t="shared" si="54"/>
        <v>1557.3282199999999</v>
      </c>
      <c r="DB32" s="111"/>
      <c r="DC32" s="196">
        <f t="shared" si="55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111"/>
      <c r="DO32" s="196">
        <f t="shared" si="5"/>
        <v>1557.3282199999999</v>
      </c>
      <c r="DP32" s="111"/>
      <c r="DQ32" s="196">
        <f t="shared" si="6"/>
        <v>1557.3282199999999</v>
      </c>
      <c r="DR32" s="111"/>
      <c r="DS32" s="196">
        <f t="shared" si="7"/>
        <v>1557.3282199999999</v>
      </c>
      <c r="DT32" s="111"/>
      <c r="DU32" s="196">
        <f t="shared" si="8"/>
        <v>1557.3282199999999</v>
      </c>
      <c r="DV32" s="111"/>
      <c r="DW32" s="196">
        <f t="shared" si="9"/>
        <v>1557.3282199999999</v>
      </c>
      <c r="DX32" s="111"/>
      <c r="DY32" s="196">
        <f t="shared" si="10"/>
        <v>1557.3282199999999</v>
      </c>
      <c r="DZ32" s="111"/>
      <c r="EA32" s="196">
        <f t="shared" si="11"/>
        <v>1557.3282199999999</v>
      </c>
      <c r="EB32" s="111"/>
      <c r="EC32" s="196">
        <f t="shared" si="12"/>
        <v>1557.3282199999999</v>
      </c>
      <c r="ED32" s="111"/>
      <c r="EE32" s="196">
        <f t="shared" si="13"/>
        <v>1557.3282199999999</v>
      </c>
      <c r="EF32" s="111"/>
      <c r="EG32" s="196">
        <f t="shared" si="14"/>
        <v>1557.3282199999999</v>
      </c>
      <c r="EH32" s="111"/>
      <c r="EI32" s="196">
        <f t="shared" si="15"/>
        <v>1557.3282199999999</v>
      </c>
      <c r="EJ32" s="111"/>
      <c r="EK32" s="196">
        <f t="shared" si="16"/>
        <v>1557.3282199999999</v>
      </c>
      <c r="EL32" s="111"/>
      <c r="EM32" s="196">
        <f t="shared" si="17"/>
        <v>1557.3282199999999</v>
      </c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78"/>
        <v>227.04066985645935</v>
      </c>
      <c r="G33" s="182">
        <v>949.03</v>
      </c>
      <c r="H33" s="183">
        <v>3582.0279999999998</v>
      </c>
      <c r="I33" s="121">
        <f t="shared" si="18"/>
        <v>1910.9449999999997</v>
      </c>
      <c r="J33" s="122">
        <f t="shared" si="19"/>
        <v>7987.7500999999984</v>
      </c>
      <c r="K33" s="184">
        <v>5141.0379999999996</v>
      </c>
      <c r="L33" s="121">
        <f t="shared" si="20"/>
        <v>1559.0099999999998</v>
      </c>
      <c r="M33" s="122">
        <f t="shared" si="21"/>
        <v>7077.9053999999987</v>
      </c>
      <c r="N33" s="122">
        <f t="shared" si="22"/>
        <v>16014.685499999996</v>
      </c>
      <c r="O33" s="122">
        <v>13000</v>
      </c>
      <c r="P33" s="120">
        <v>3370.97</v>
      </c>
      <c r="Q33" s="121">
        <v>5141.09</v>
      </c>
      <c r="R33" s="121">
        <f t="shared" si="23"/>
        <v>5.2000000000589353E-2</v>
      </c>
      <c r="S33" s="122">
        <f t="shared" si="24"/>
        <v>0.23608000000267565</v>
      </c>
      <c r="T33" s="122"/>
      <c r="U33" s="120">
        <f t="shared" si="25"/>
        <v>3371.2060800000027</v>
      </c>
      <c r="V33" s="121">
        <v>5141.09</v>
      </c>
      <c r="W33" s="121">
        <f t="shared" si="26"/>
        <v>0</v>
      </c>
      <c r="X33" s="122">
        <f t="shared" si="27"/>
        <v>0</v>
      </c>
      <c r="Y33" s="122"/>
      <c r="Z33" s="120">
        <f t="shared" si="28"/>
        <v>3371.2060800000027</v>
      </c>
      <c r="AA33" s="121">
        <f>VLOOKUP(B33,Лист3!$A$2:$C$175,3,FALSE)</f>
        <v>5409.0870000000004</v>
      </c>
      <c r="AB33" s="121">
        <f t="shared" si="29"/>
        <v>267.9970000000003</v>
      </c>
      <c r="AC33" s="122">
        <f t="shared" si="30"/>
        <v>1216.7063800000014</v>
      </c>
      <c r="AD33" s="122"/>
      <c r="AE33" s="120">
        <f t="shared" si="31"/>
        <v>4587.9124600000041</v>
      </c>
      <c r="AF33" s="121">
        <f>VLOOKUP(A33,Лист4!$A$2:$F$175,6,FALSE)</f>
        <v>5409.0870000000004</v>
      </c>
      <c r="AG33" s="121">
        <f t="shared" si="32"/>
        <v>0</v>
      </c>
      <c r="AH33" s="122">
        <f t="shared" si="33"/>
        <v>0</v>
      </c>
      <c r="AI33" s="122">
        <v>4600</v>
      </c>
      <c r="AJ33" s="120">
        <f t="shared" si="34"/>
        <v>-12.087539999995897</v>
      </c>
      <c r="AK33" s="121">
        <f>VLOOKUP(A33,Лист6!$A$2:$F$175,6,FALSE)</f>
        <v>5652.0469999999996</v>
      </c>
      <c r="AL33" s="121">
        <f t="shared" si="35"/>
        <v>242.95999999999913</v>
      </c>
      <c r="AM33" s="122">
        <f t="shared" si="36"/>
        <v>1103.038399999996</v>
      </c>
      <c r="AN33" s="122"/>
      <c r="AO33" s="120">
        <f t="shared" si="37"/>
        <v>1090.9508600000001</v>
      </c>
      <c r="AP33" s="123">
        <v>6161.098</v>
      </c>
      <c r="AQ33" s="121">
        <f t="shared" si="38"/>
        <v>509.05100000000039</v>
      </c>
      <c r="AR33" s="121">
        <f t="shared" si="39"/>
        <v>2311.0915400000017</v>
      </c>
      <c r="AS33" s="121"/>
      <c r="AT33" s="120">
        <f t="shared" si="40"/>
        <v>3402.0424000000021</v>
      </c>
      <c r="AU33" s="170">
        <v>6518.0039999999999</v>
      </c>
      <c r="AV33" s="121">
        <f t="shared" si="41"/>
        <v>356.90599999999995</v>
      </c>
      <c r="AW33" s="122">
        <f t="shared" si="42"/>
        <v>1620.3532399999997</v>
      </c>
      <c r="AX33" s="121"/>
      <c r="AY33" s="144">
        <f t="shared" si="43"/>
        <v>5022.3956400000015</v>
      </c>
      <c r="AZ33" s="123"/>
      <c r="BA33" s="121"/>
      <c r="BB33" s="122">
        <f t="shared" si="56"/>
        <v>0</v>
      </c>
      <c r="BC33" s="121"/>
      <c r="BD33" s="120">
        <f t="shared" si="45"/>
        <v>5022.3956400000015</v>
      </c>
      <c r="BE33" s="123"/>
      <c r="BF33" s="121">
        <f t="shared" si="46"/>
        <v>0</v>
      </c>
      <c r="BG33" s="122">
        <f t="shared" si="57"/>
        <v>0</v>
      </c>
      <c r="BH33" s="121"/>
      <c r="BI33" s="120">
        <f t="shared" si="47"/>
        <v>5022.3956400000015</v>
      </c>
      <c r="BJ33" s="123"/>
      <c r="BK33" s="121">
        <f t="shared" si="58"/>
        <v>0</v>
      </c>
      <c r="BL33" s="122">
        <f t="shared" si="59"/>
        <v>0</v>
      </c>
      <c r="BM33" s="121"/>
      <c r="BN33" s="114">
        <f t="shared" si="60"/>
        <v>5022.3956400000015</v>
      </c>
      <c r="BO33" s="123"/>
      <c r="BP33" s="121">
        <f t="shared" si="61"/>
        <v>0</v>
      </c>
      <c r="BQ33" s="122">
        <f t="shared" si="62"/>
        <v>0</v>
      </c>
      <c r="BR33" s="121"/>
      <c r="BS33" s="120">
        <f t="shared" si="63"/>
        <v>5022.3956400000015</v>
      </c>
      <c r="BT33" s="123"/>
      <c r="BU33" s="121">
        <f t="shared" si="64"/>
        <v>0</v>
      </c>
      <c r="BV33" s="122">
        <f t="shared" si="65"/>
        <v>0</v>
      </c>
      <c r="BW33" s="121">
        <v>5023</v>
      </c>
      <c r="BX33" s="120">
        <f t="shared" si="66"/>
        <v>-0.6043599999984508</v>
      </c>
      <c r="BY33" s="123"/>
      <c r="BZ33" s="111">
        <f t="shared" si="67"/>
        <v>0</v>
      </c>
      <c r="CA33" s="122">
        <f t="shared" si="68"/>
        <v>0</v>
      </c>
      <c r="CB33" s="121"/>
      <c r="CC33" s="120">
        <f t="shared" si="69"/>
        <v>-0.6043599999984508</v>
      </c>
      <c r="CD33" s="123"/>
      <c r="CE33" s="111">
        <f t="shared" si="70"/>
        <v>0</v>
      </c>
      <c r="CF33" s="122">
        <f t="shared" si="71"/>
        <v>0</v>
      </c>
      <c r="CG33" s="121"/>
      <c r="CH33" s="120">
        <f t="shared" si="72"/>
        <v>-0.6043599999984508</v>
      </c>
      <c r="CI33" s="123"/>
      <c r="CJ33" s="111">
        <f t="shared" si="77"/>
        <v>0</v>
      </c>
      <c r="CK33" s="122">
        <f t="shared" si="74"/>
        <v>0</v>
      </c>
      <c r="CL33" s="121"/>
      <c r="CM33" s="120">
        <f t="shared" si="75"/>
        <v>-0.6043599999984508</v>
      </c>
      <c r="CN33" s="121"/>
      <c r="CO33" s="152">
        <f t="shared" si="48"/>
        <v>-0.6043599999984508</v>
      </c>
      <c r="CP33" s="121"/>
      <c r="CQ33" s="152">
        <f t="shared" si="49"/>
        <v>-0.6043599999984508</v>
      </c>
      <c r="CR33" s="121"/>
      <c r="CS33" s="196">
        <f t="shared" si="50"/>
        <v>-0.6043599999984508</v>
      </c>
      <c r="CT33" s="121"/>
      <c r="CU33" s="196">
        <f t="shared" si="51"/>
        <v>-0.6043599999984508</v>
      </c>
      <c r="CV33" s="121"/>
      <c r="CW33" s="196">
        <f t="shared" si="52"/>
        <v>-0.6043599999984508</v>
      </c>
      <c r="CX33" s="121"/>
      <c r="CY33" s="196">
        <f t="shared" si="53"/>
        <v>-0.6043599999984508</v>
      </c>
      <c r="CZ33" s="121"/>
      <c r="DA33" s="196">
        <f t="shared" si="54"/>
        <v>-0.6043599999984508</v>
      </c>
      <c r="DB33" s="121"/>
      <c r="DC33" s="196">
        <f t="shared" si="55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121"/>
      <c r="DO33" s="196">
        <f t="shared" si="5"/>
        <v>-0.6043599999984508</v>
      </c>
      <c r="DP33" s="121"/>
      <c r="DQ33" s="196">
        <f t="shared" si="6"/>
        <v>-0.6043599999984508</v>
      </c>
      <c r="DR33" s="121"/>
      <c r="DS33" s="196">
        <f t="shared" si="7"/>
        <v>-0.6043599999984508</v>
      </c>
      <c r="DT33" s="121"/>
      <c r="DU33" s="196">
        <f t="shared" si="8"/>
        <v>-0.6043599999984508</v>
      </c>
      <c r="DV33" s="121"/>
      <c r="DW33" s="196">
        <f t="shared" si="9"/>
        <v>-0.6043599999984508</v>
      </c>
      <c r="DX33" s="121"/>
      <c r="DY33" s="196">
        <f t="shared" si="10"/>
        <v>-0.6043599999984508</v>
      </c>
      <c r="DZ33" s="121"/>
      <c r="EA33" s="196">
        <f t="shared" si="11"/>
        <v>-0.6043599999984508</v>
      </c>
      <c r="EB33" s="121"/>
      <c r="EC33" s="196">
        <f t="shared" si="12"/>
        <v>-0.6043599999984508</v>
      </c>
      <c r="ED33" s="121"/>
      <c r="EE33" s="196">
        <f t="shared" si="13"/>
        <v>-0.6043599999984508</v>
      </c>
      <c r="EF33" s="121"/>
      <c r="EG33" s="196">
        <f t="shared" si="14"/>
        <v>-0.6043599999984508</v>
      </c>
      <c r="EH33" s="121"/>
      <c r="EI33" s="196">
        <f t="shared" si="15"/>
        <v>-0.6043599999984508</v>
      </c>
      <c r="EJ33" s="121"/>
      <c r="EK33" s="196">
        <f t="shared" si="16"/>
        <v>-0.6043599999984508</v>
      </c>
      <c r="EL33" s="121"/>
      <c r="EM33" s="196">
        <f t="shared" si="17"/>
        <v>-0.6043599999984508</v>
      </c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18"/>
        <v>1301.9849999999999</v>
      </c>
      <c r="J34" s="122">
        <f t="shared" si="19"/>
        <v>5442.2972999999993</v>
      </c>
      <c r="K34" s="184">
        <v>4839.0219999999999</v>
      </c>
      <c r="L34" s="121">
        <f t="shared" si="20"/>
        <v>2141.9580000000001</v>
      </c>
      <c r="M34" s="122">
        <f t="shared" si="21"/>
        <v>9724.4893200000006</v>
      </c>
      <c r="N34" s="122">
        <f t="shared" si="22"/>
        <v>20195.356619999999</v>
      </c>
      <c r="O34" s="122">
        <f t="shared" si="79"/>
        <v>34302.876620000003</v>
      </c>
      <c r="P34" s="120">
        <v>-13304.65</v>
      </c>
      <c r="Q34" s="121">
        <v>6116.0789999999997</v>
      </c>
      <c r="R34" s="121">
        <f t="shared" si="23"/>
        <v>1277.0569999999998</v>
      </c>
      <c r="S34" s="122">
        <f t="shared" si="24"/>
        <v>5797.8387799999991</v>
      </c>
      <c r="T34" s="122"/>
      <c r="U34" s="120">
        <f t="shared" si="25"/>
        <v>-7506.8112200000005</v>
      </c>
      <c r="V34" s="121">
        <v>6116.0789999999997</v>
      </c>
      <c r="W34" s="121">
        <f t="shared" si="26"/>
        <v>0</v>
      </c>
      <c r="X34" s="122">
        <f t="shared" si="27"/>
        <v>0</v>
      </c>
      <c r="Y34" s="122"/>
      <c r="Z34" s="120">
        <f t="shared" si="28"/>
        <v>-7506.8112200000005</v>
      </c>
      <c r="AA34" s="121">
        <f>VLOOKUP(B34,Лист3!$A$2:$C$175,3,FALSE)</f>
        <v>7419.0709999999999</v>
      </c>
      <c r="AB34" s="121">
        <f t="shared" si="29"/>
        <v>1302.9920000000002</v>
      </c>
      <c r="AC34" s="122">
        <f t="shared" si="30"/>
        <v>5915.5836800000006</v>
      </c>
      <c r="AD34" s="122"/>
      <c r="AE34" s="120">
        <f t="shared" si="31"/>
        <v>-1591.2275399999999</v>
      </c>
      <c r="AF34" s="121">
        <f>VLOOKUP(A34,Лист4!$A$2:$F$175,6,FALSE)</f>
        <v>8854.01</v>
      </c>
      <c r="AG34" s="121">
        <f t="shared" si="32"/>
        <v>1434.9390000000003</v>
      </c>
      <c r="AH34" s="122">
        <f t="shared" si="33"/>
        <v>6514.6230600000017</v>
      </c>
      <c r="AI34" s="122"/>
      <c r="AJ34" s="120">
        <f t="shared" si="34"/>
        <v>4923.3955200000019</v>
      </c>
      <c r="AK34" s="121">
        <f>VLOOKUP(A34,Лист6!$A$2:$F$175,6,FALSE)</f>
        <v>9458.0720000000001</v>
      </c>
      <c r="AL34" s="121">
        <f t="shared" si="35"/>
        <v>604.0619999999999</v>
      </c>
      <c r="AM34" s="122">
        <f t="shared" si="36"/>
        <v>2742.4414799999995</v>
      </c>
      <c r="AN34" s="122"/>
      <c r="AO34" s="120">
        <f t="shared" si="37"/>
        <v>7665.8370000000014</v>
      </c>
      <c r="AP34" s="123">
        <v>9611.0339999999997</v>
      </c>
      <c r="AQ34" s="121">
        <f t="shared" si="38"/>
        <v>152.96199999999953</v>
      </c>
      <c r="AR34" s="121">
        <f t="shared" si="39"/>
        <v>694.44747999999788</v>
      </c>
      <c r="AS34" s="121"/>
      <c r="AT34" s="120">
        <f t="shared" si="40"/>
        <v>8360.2844799999984</v>
      </c>
      <c r="AU34" s="123">
        <v>9889.3700000000008</v>
      </c>
      <c r="AV34" s="121">
        <f t="shared" si="41"/>
        <v>278.33600000000115</v>
      </c>
      <c r="AW34" s="122">
        <f t="shared" si="42"/>
        <v>1263.6454400000052</v>
      </c>
      <c r="AX34" s="121">
        <f>8000</f>
        <v>8000</v>
      </c>
      <c r="AY34" s="120">
        <f t="shared" si="43"/>
        <v>1623.9299200000041</v>
      </c>
      <c r="AZ34" s="170">
        <v>10149.026</v>
      </c>
      <c r="BA34" s="121">
        <f t="shared" si="44"/>
        <v>259.65599999999904</v>
      </c>
      <c r="BB34" s="122">
        <f t="shared" si="56"/>
        <v>1248.9453599999954</v>
      </c>
      <c r="BC34" s="121">
        <v>3000</v>
      </c>
      <c r="BD34" s="144">
        <f t="shared" si="45"/>
        <v>-127.12472000000071</v>
      </c>
      <c r="BE34" s="123"/>
      <c r="BF34" s="121"/>
      <c r="BG34" s="122">
        <f t="shared" si="57"/>
        <v>0</v>
      </c>
      <c r="BH34" s="121"/>
      <c r="BI34" s="120">
        <f t="shared" si="47"/>
        <v>-127.12472000000071</v>
      </c>
      <c r="BJ34" s="123"/>
      <c r="BK34" s="121">
        <f t="shared" si="58"/>
        <v>0</v>
      </c>
      <c r="BL34" s="122">
        <f t="shared" si="59"/>
        <v>0</v>
      </c>
      <c r="BM34" s="121"/>
      <c r="BN34" s="120">
        <f t="shared" si="60"/>
        <v>-127.12472000000071</v>
      </c>
      <c r="BO34" s="123"/>
      <c r="BP34" s="121">
        <f t="shared" si="61"/>
        <v>0</v>
      </c>
      <c r="BQ34" s="122">
        <f t="shared" si="62"/>
        <v>0</v>
      </c>
      <c r="BR34" s="121"/>
      <c r="BS34" s="120">
        <f t="shared" si="63"/>
        <v>-127.12472000000071</v>
      </c>
      <c r="BT34" s="123"/>
      <c r="BU34" s="121">
        <f t="shared" si="64"/>
        <v>0</v>
      </c>
      <c r="BV34" s="122">
        <f t="shared" si="65"/>
        <v>0</v>
      </c>
      <c r="BW34" s="121"/>
      <c r="BX34" s="120">
        <f t="shared" si="66"/>
        <v>-127.12472000000071</v>
      </c>
      <c r="BY34" s="123"/>
      <c r="BZ34" s="111">
        <f t="shared" si="67"/>
        <v>0</v>
      </c>
      <c r="CA34" s="122">
        <f t="shared" si="68"/>
        <v>0</v>
      </c>
      <c r="CB34" s="121"/>
      <c r="CC34" s="120">
        <f t="shared" si="69"/>
        <v>-127.12472000000071</v>
      </c>
      <c r="CD34" s="123"/>
      <c r="CE34" s="111">
        <f t="shared" si="70"/>
        <v>0</v>
      </c>
      <c r="CF34" s="122">
        <f t="shared" si="71"/>
        <v>0</v>
      </c>
      <c r="CG34" s="121"/>
      <c r="CH34" s="120">
        <f t="shared" si="72"/>
        <v>-127.12472000000071</v>
      </c>
      <c r="CI34" s="123"/>
      <c r="CJ34" s="111">
        <f t="shared" si="77"/>
        <v>0</v>
      </c>
      <c r="CK34" s="122">
        <f t="shared" si="74"/>
        <v>0</v>
      </c>
      <c r="CL34" s="121"/>
      <c r="CM34" s="120">
        <f t="shared" si="75"/>
        <v>-127.12472000000071</v>
      </c>
      <c r="CN34" s="121"/>
      <c r="CO34" s="152">
        <f t="shared" si="48"/>
        <v>-127.12472000000071</v>
      </c>
      <c r="CP34" s="121"/>
      <c r="CQ34" s="152">
        <f t="shared" si="49"/>
        <v>-127.12472000000071</v>
      </c>
      <c r="CR34" s="121"/>
      <c r="CS34" s="196">
        <f t="shared" si="50"/>
        <v>-127.12472000000071</v>
      </c>
      <c r="CT34" s="121"/>
      <c r="CU34" s="196">
        <f t="shared" si="51"/>
        <v>-127.12472000000071</v>
      </c>
      <c r="CV34" s="121"/>
      <c r="CW34" s="196">
        <f t="shared" si="52"/>
        <v>-127.12472000000071</v>
      </c>
      <c r="CX34" s="121">
        <v>694.65</v>
      </c>
      <c r="CY34" s="196">
        <f t="shared" si="53"/>
        <v>-821.77472000000068</v>
      </c>
      <c r="CZ34" s="121"/>
      <c r="DA34" s="196">
        <f t="shared" si="54"/>
        <v>-821.77472000000068</v>
      </c>
      <c r="DB34" s="121"/>
      <c r="DC34" s="196">
        <f t="shared" si="55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121"/>
      <c r="DO34" s="196">
        <f t="shared" si="5"/>
        <v>-821.77472000000068</v>
      </c>
      <c r="DP34" s="121"/>
      <c r="DQ34" s="196">
        <f t="shared" si="6"/>
        <v>-821.77472000000068</v>
      </c>
      <c r="DR34" s="121"/>
      <c r="DS34" s="196">
        <f t="shared" si="7"/>
        <v>-821.77472000000068</v>
      </c>
      <c r="DT34" s="121"/>
      <c r="DU34" s="196">
        <f t="shared" si="8"/>
        <v>-821.77472000000068</v>
      </c>
      <c r="DV34" s="121"/>
      <c r="DW34" s="196">
        <f t="shared" si="9"/>
        <v>-821.77472000000068</v>
      </c>
      <c r="DX34" s="121"/>
      <c r="DY34" s="196">
        <f t="shared" si="10"/>
        <v>-821.77472000000068</v>
      </c>
      <c r="DZ34" s="121"/>
      <c r="EA34" s="196">
        <f t="shared" si="11"/>
        <v>-821.77472000000068</v>
      </c>
      <c r="EB34" s="121"/>
      <c r="EC34" s="196">
        <f t="shared" si="12"/>
        <v>-821.77472000000068</v>
      </c>
      <c r="ED34" s="121"/>
      <c r="EE34" s="196">
        <f t="shared" si="13"/>
        <v>-821.77472000000068</v>
      </c>
      <c r="EF34" s="121"/>
      <c r="EG34" s="196">
        <f t="shared" si="14"/>
        <v>-821.77472000000068</v>
      </c>
      <c r="EH34" s="121"/>
      <c r="EI34" s="196">
        <f t="shared" si="15"/>
        <v>-821.77472000000068</v>
      </c>
      <c r="EJ34" s="121"/>
      <c r="EK34" s="196">
        <f t="shared" si="16"/>
        <v>-821.77472000000068</v>
      </c>
      <c r="EL34" s="121"/>
      <c r="EM34" s="196">
        <f t="shared" si="17"/>
        <v>-821.77472000000068</v>
      </c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80">G35/4.18</f>
        <v>0</v>
      </c>
      <c r="G35" s="182">
        <v>0</v>
      </c>
      <c r="H35" s="183">
        <v>464.07299999999998</v>
      </c>
      <c r="I35" s="121">
        <f t="shared" si="18"/>
        <v>35.038999999999987</v>
      </c>
      <c r="J35" s="122">
        <f t="shared" si="19"/>
        <v>146.46301999999994</v>
      </c>
      <c r="K35" s="184">
        <v>519.04600000000005</v>
      </c>
      <c r="L35" s="121">
        <f t="shared" si="20"/>
        <v>54.97300000000007</v>
      </c>
      <c r="M35" s="122">
        <f t="shared" si="21"/>
        <v>249.57742000000033</v>
      </c>
      <c r="N35" s="122">
        <f t="shared" si="22"/>
        <v>396.04044000000027</v>
      </c>
      <c r="O35" s="122">
        <f t="shared" si="79"/>
        <v>500.00044000000025</v>
      </c>
      <c r="P35" s="120">
        <v>-873.69</v>
      </c>
      <c r="Q35" s="121">
        <v>519.04600000000005</v>
      </c>
      <c r="R35" s="121">
        <f t="shared" si="23"/>
        <v>0</v>
      </c>
      <c r="S35" s="122">
        <f t="shared" si="24"/>
        <v>0</v>
      </c>
      <c r="T35" s="122"/>
      <c r="U35" s="120">
        <f t="shared" si="25"/>
        <v>-873.69</v>
      </c>
      <c r="V35" s="121">
        <v>519.04600000000005</v>
      </c>
      <c r="W35" s="121">
        <f t="shared" si="26"/>
        <v>0</v>
      </c>
      <c r="X35" s="122">
        <f t="shared" si="27"/>
        <v>0</v>
      </c>
      <c r="Y35" s="122"/>
      <c r="Z35" s="120">
        <f t="shared" si="28"/>
        <v>-873.69</v>
      </c>
      <c r="AA35" s="121">
        <f>VLOOKUP(B35,Лист3!$A$2:$C$175,3,FALSE)</f>
        <v>519.04600000000005</v>
      </c>
      <c r="AB35" s="121">
        <f t="shared" si="29"/>
        <v>0</v>
      </c>
      <c r="AC35" s="122">
        <f t="shared" si="30"/>
        <v>0</v>
      </c>
      <c r="AD35" s="122"/>
      <c r="AE35" s="120">
        <f t="shared" si="31"/>
        <v>-873.69</v>
      </c>
      <c r="AF35" s="121">
        <f>VLOOKUP(A35,Лист4!$A$2:$F$175,6,FALSE)</f>
        <v>519.04600000000005</v>
      </c>
      <c r="AG35" s="121">
        <f t="shared" si="32"/>
        <v>0</v>
      </c>
      <c r="AH35" s="122">
        <f t="shared" si="33"/>
        <v>0</v>
      </c>
      <c r="AI35" s="122"/>
      <c r="AJ35" s="120">
        <f t="shared" si="34"/>
        <v>-873.69</v>
      </c>
      <c r="AK35" s="121">
        <f>VLOOKUP(A35,Лист6!$A$2:$F$175,6,FALSE)</f>
        <v>519.04600000000005</v>
      </c>
      <c r="AL35" s="121">
        <f t="shared" si="35"/>
        <v>0</v>
      </c>
      <c r="AM35" s="122">
        <f t="shared" si="36"/>
        <v>0</v>
      </c>
      <c r="AN35" s="122"/>
      <c r="AO35" s="120">
        <f t="shared" si="37"/>
        <v>-873.69</v>
      </c>
      <c r="AP35" s="123">
        <v>663.04200000000003</v>
      </c>
      <c r="AQ35" s="121">
        <f t="shared" si="38"/>
        <v>143.99599999999998</v>
      </c>
      <c r="AR35" s="121">
        <f t="shared" si="39"/>
        <v>653.74183999999991</v>
      </c>
      <c r="AS35" s="121">
        <v>500</v>
      </c>
      <c r="AT35" s="120">
        <f t="shared" si="40"/>
        <v>-719.94816000000014</v>
      </c>
      <c r="AU35" s="192">
        <v>717.01</v>
      </c>
      <c r="AV35" s="121">
        <f t="shared" si="41"/>
        <v>53.967999999999961</v>
      </c>
      <c r="AW35" s="122">
        <f t="shared" si="42"/>
        <v>245.01471999999981</v>
      </c>
      <c r="AX35" s="121"/>
      <c r="AY35" s="158">
        <f t="shared" si="43"/>
        <v>-474.93344000000036</v>
      </c>
      <c r="AZ35" s="123"/>
      <c r="BA35" s="121"/>
      <c r="BB35" s="122">
        <f t="shared" si="56"/>
        <v>0</v>
      </c>
      <c r="BC35" s="121"/>
      <c r="BD35" s="120">
        <f t="shared" si="45"/>
        <v>-474.93344000000036</v>
      </c>
      <c r="BE35" s="123"/>
      <c r="BF35" s="121">
        <f t="shared" si="46"/>
        <v>0</v>
      </c>
      <c r="BG35" s="122">
        <f t="shared" si="57"/>
        <v>0</v>
      </c>
      <c r="BH35" s="121"/>
      <c r="BI35" s="120">
        <f t="shared" si="47"/>
        <v>-474.93344000000036</v>
      </c>
      <c r="BJ35" s="123"/>
      <c r="BK35" s="121">
        <f t="shared" si="58"/>
        <v>0</v>
      </c>
      <c r="BL35" s="122">
        <f t="shared" si="59"/>
        <v>0</v>
      </c>
      <c r="BM35" s="121"/>
      <c r="BN35" s="157">
        <f t="shared" si="60"/>
        <v>-474.93344000000036</v>
      </c>
      <c r="BO35" s="123"/>
      <c r="BP35" s="121">
        <f t="shared" si="61"/>
        <v>0</v>
      </c>
      <c r="BQ35" s="122">
        <f t="shared" si="62"/>
        <v>0</v>
      </c>
      <c r="BR35" s="121"/>
      <c r="BS35" s="120">
        <f t="shared" si="63"/>
        <v>-474.93344000000036</v>
      </c>
      <c r="BT35" s="123"/>
      <c r="BU35" s="121">
        <f t="shared" si="64"/>
        <v>0</v>
      </c>
      <c r="BV35" s="122">
        <f t="shared" si="65"/>
        <v>0</v>
      </c>
      <c r="BW35" s="121"/>
      <c r="BX35" s="120">
        <f t="shared" si="66"/>
        <v>-474.93344000000036</v>
      </c>
      <c r="BY35" s="123"/>
      <c r="BZ35" s="111">
        <f t="shared" si="67"/>
        <v>0</v>
      </c>
      <c r="CA35" s="122">
        <f t="shared" si="68"/>
        <v>0</v>
      </c>
      <c r="CB35" s="121"/>
      <c r="CC35" s="120">
        <f t="shared" si="69"/>
        <v>-474.93344000000036</v>
      </c>
      <c r="CD35" s="123"/>
      <c r="CE35" s="111">
        <f t="shared" si="70"/>
        <v>0</v>
      </c>
      <c r="CF35" s="122">
        <f t="shared" si="71"/>
        <v>0</v>
      </c>
      <c r="CG35" s="121"/>
      <c r="CH35" s="120">
        <f t="shared" si="72"/>
        <v>-474.93344000000036</v>
      </c>
      <c r="CI35" s="123"/>
      <c r="CJ35" s="111">
        <f t="shared" si="77"/>
        <v>0</v>
      </c>
      <c r="CK35" s="122">
        <f t="shared" si="74"/>
        <v>0</v>
      </c>
      <c r="CL35" s="121"/>
      <c r="CM35" s="120">
        <f t="shared" si="75"/>
        <v>-474.93344000000036</v>
      </c>
      <c r="CN35" s="121"/>
      <c r="CO35" s="152">
        <f t="shared" si="48"/>
        <v>-474.93344000000036</v>
      </c>
      <c r="CP35" s="121"/>
      <c r="CQ35" s="152">
        <f t="shared" si="49"/>
        <v>-474.93344000000036</v>
      </c>
      <c r="CR35" s="121"/>
      <c r="CS35" s="196">
        <f t="shared" si="50"/>
        <v>-474.93344000000036</v>
      </c>
      <c r="CT35" s="121"/>
      <c r="CU35" s="196">
        <f t="shared" si="51"/>
        <v>-474.93344000000036</v>
      </c>
      <c r="CV35" s="121"/>
      <c r="CW35" s="196">
        <f t="shared" si="52"/>
        <v>-474.93344000000036</v>
      </c>
      <c r="CX35" s="121"/>
      <c r="CY35" s="196">
        <f t="shared" si="53"/>
        <v>-474.93344000000036</v>
      </c>
      <c r="CZ35" s="121"/>
      <c r="DA35" s="196">
        <f t="shared" si="54"/>
        <v>-474.93344000000036</v>
      </c>
      <c r="DB35" s="121"/>
      <c r="DC35" s="196">
        <f t="shared" si="55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121"/>
      <c r="DO35" s="196">
        <f t="shared" si="5"/>
        <v>-474.93344000000036</v>
      </c>
      <c r="DP35" s="121"/>
      <c r="DQ35" s="196">
        <f t="shared" si="6"/>
        <v>-474.93344000000036</v>
      </c>
      <c r="DR35" s="121"/>
      <c r="DS35" s="196">
        <f t="shared" si="7"/>
        <v>-474.93344000000036</v>
      </c>
      <c r="DT35" s="121"/>
      <c r="DU35" s="196">
        <f t="shared" si="8"/>
        <v>-474.93344000000036</v>
      </c>
      <c r="DV35" s="121"/>
      <c r="DW35" s="196">
        <f t="shared" si="9"/>
        <v>-474.93344000000036</v>
      </c>
      <c r="DX35" s="121"/>
      <c r="DY35" s="196">
        <f t="shared" si="10"/>
        <v>-474.93344000000036</v>
      </c>
      <c r="DZ35" s="121"/>
      <c r="EA35" s="196">
        <f t="shared" si="11"/>
        <v>-474.93344000000036</v>
      </c>
      <c r="EB35" s="121"/>
      <c r="EC35" s="196">
        <f t="shared" si="12"/>
        <v>-474.93344000000036</v>
      </c>
      <c r="ED35" s="121"/>
      <c r="EE35" s="196">
        <f t="shared" si="13"/>
        <v>-474.93344000000036</v>
      </c>
      <c r="EF35" s="121"/>
      <c r="EG35" s="196">
        <f t="shared" si="14"/>
        <v>-474.93344000000036</v>
      </c>
      <c r="EH35" s="121"/>
      <c r="EI35" s="196">
        <f t="shared" si="15"/>
        <v>-474.93344000000036</v>
      </c>
      <c r="EJ35" s="121"/>
      <c r="EK35" s="196">
        <f t="shared" si="16"/>
        <v>-474.93344000000036</v>
      </c>
      <c r="EL35" s="121"/>
      <c r="EM35" s="196">
        <f t="shared" si="17"/>
        <v>-474.93344000000036</v>
      </c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" thickBot="1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80"/>
        <v>0</v>
      </c>
      <c r="G36" s="182">
        <v>0</v>
      </c>
      <c r="H36" s="183">
        <v>0</v>
      </c>
      <c r="I36" s="121">
        <f t="shared" si="18"/>
        <v>0</v>
      </c>
      <c r="J36" s="122">
        <f t="shared" si="19"/>
        <v>0</v>
      </c>
      <c r="K36" s="184">
        <v>598.06500000000005</v>
      </c>
      <c r="L36" s="121">
        <f t="shared" si="20"/>
        <v>598.06500000000005</v>
      </c>
      <c r="M36" s="122">
        <f t="shared" si="21"/>
        <v>2715.2151000000003</v>
      </c>
      <c r="N36" s="122">
        <f t="shared" si="22"/>
        <v>2715.2151000000003</v>
      </c>
      <c r="O36" s="122">
        <v>0</v>
      </c>
      <c r="P36" s="120">
        <f t="shared" si="76"/>
        <v>2715.2151000000003</v>
      </c>
      <c r="Q36" s="121">
        <v>598.06500000000005</v>
      </c>
      <c r="R36" s="121">
        <f t="shared" si="23"/>
        <v>0</v>
      </c>
      <c r="S36" s="122">
        <f t="shared" si="24"/>
        <v>0</v>
      </c>
      <c r="T36" s="122"/>
      <c r="U36" s="120">
        <f t="shared" si="25"/>
        <v>2715.2151000000003</v>
      </c>
      <c r="V36" s="121">
        <v>598.06500000000005</v>
      </c>
      <c r="W36" s="121">
        <f t="shared" si="26"/>
        <v>0</v>
      </c>
      <c r="X36" s="122">
        <f t="shared" si="27"/>
        <v>0</v>
      </c>
      <c r="Y36" s="122"/>
      <c r="Z36" s="120">
        <f t="shared" si="28"/>
        <v>2715.2151000000003</v>
      </c>
      <c r="AA36" s="121">
        <f>VLOOKUP(B36,Лист3!$A$2:$C$175,3,FALSE)</f>
        <v>598.06500000000005</v>
      </c>
      <c r="AB36" s="121">
        <f t="shared" si="29"/>
        <v>0</v>
      </c>
      <c r="AC36" s="122">
        <f t="shared" si="30"/>
        <v>0</v>
      </c>
      <c r="AD36" s="122"/>
      <c r="AE36" s="120">
        <f t="shared" si="31"/>
        <v>2715.2151000000003</v>
      </c>
      <c r="AF36" s="121">
        <f>VLOOKUP(A36,Лист4!$A$2:$F$175,6,FALSE)</f>
        <v>598.06500000000005</v>
      </c>
      <c r="AG36" s="121">
        <f t="shared" si="32"/>
        <v>0</v>
      </c>
      <c r="AH36" s="122">
        <f t="shared" si="33"/>
        <v>0</v>
      </c>
      <c r="AI36" s="122"/>
      <c r="AJ36" s="120">
        <f t="shared" si="34"/>
        <v>2715.2151000000003</v>
      </c>
      <c r="AK36" s="121">
        <f>VLOOKUP(A36,Лист6!$A$2:$F$175,6,FALSE)</f>
        <v>1063.046</v>
      </c>
      <c r="AL36" s="121">
        <f t="shared" si="35"/>
        <v>464.98099999999999</v>
      </c>
      <c r="AM36" s="122">
        <f t="shared" si="36"/>
        <v>2111.0137399999999</v>
      </c>
      <c r="AN36" s="122"/>
      <c r="AO36" s="120">
        <f t="shared" si="37"/>
        <v>4826.2288399999998</v>
      </c>
      <c r="AP36" s="123">
        <v>1565.0740000000001</v>
      </c>
      <c r="AQ36" s="121">
        <f t="shared" si="38"/>
        <v>502.02800000000002</v>
      </c>
      <c r="AR36" s="121">
        <f t="shared" si="39"/>
        <v>2279.20712</v>
      </c>
      <c r="AS36" s="121"/>
      <c r="AT36" s="120">
        <f t="shared" si="40"/>
        <v>7105.4359599999998</v>
      </c>
      <c r="AU36" s="123">
        <v>1765.037</v>
      </c>
      <c r="AV36" s="121">
        <f t="shared" si="41"/>
        <v>199.96299999999997</v>
      </c>
      <c r="AW36" s="122">
        <f t="shared" si="42"/>
        <v>907.83201999999983</v>
      </c>
      <c r="AX36" s="121"/>
      <c r="AY36" s="120">
        <f t="shared" si="43"/>
        <v>8013.2679799999996</v>
      </c>
      <c r="AZ36" s="123">
        <v>1906.038</v>
      </c>
      <c r="BA36" s="121">
        <f t="shared" si="44"/>
        <v>141.00099999999998</v>
      </c>
      <c r="BB36" s="122">
        <f t="shared" si="56"/>
        <v>678.21480999999983</v>
      </c>
      <c r="BC36" s="121"/>
      <c r="BD36" s="120">
        <f t="shared" si="45"/>
        <v>8691.48279</v>
      </c>
      <c r="BE36" s="123">
        <v>2294.0030000000002</v>
      </c>
      <c r="BF36" s="121">
        <f t="shared" si="46"/>
        <v>387.96500000000015</v>
      </c>
      <c r="BG36" s="122">
        <f t="shared" si="57"/>
        <v>1866.1116500000005</v>
      </c>
      <c r="BH36" s="121"/>
      <c r="BI36" s="120">
        <f t="shared" si="47"/>
        <v>10557.594440000001</v>
      </c>
      <c r="BJ36" s="123">
        <v>2685.076</v>
      </c>
      <c r="BK36" s="121">
        <f t="shared" si="58"/>
        <v>391.07299999999987</v>
      </c>
      <c r="BL36" s="122">
        <f t="shared" si="59"/>
        <v>1881.0611299999991</v>
      </c>
      <c r="BM36" s="121"/>
      <c r="BN36" s="120">
        <f t="shared" si="60"/>
        <v>12438.655569999999</v>
      </c>
      <c r="BO36" s="123">
        <v>3612.0839999999998</v>
      </c>
      <c r="BP36" s="121">
        <f>BO36-BJ36</f>
        <v>927.00799999999981</v>
      </c>
      <c r="BQ36" s="122">
        <f t="shared" si="62"/>
        <v>4458.9084799999991</v>
      </c>
      <c r="BR36" s="121"/>
      <c r="BS36" s="120">
        <f t="shared" si="63"/>
        <v>16897.564049999997</v>
      </c>
      <c r="BT36" s="231">
        <v>4882.0590000000002</v>
      </c>
      <c r="BU36" s="121">
        <f t="shared" si="64"/>
        <v>1269.9750000000004</v>
      </c>
      <c r="BV36" s="212">
        <f t="shared" si="65"/>
        <v>6108.5797500000017</v>
      </c>
      <c r="BW36" s="121"/>
      <c r="BX36" s="180">
        <f t="shared" si="66"/>
        <v>23006.143799999998</v>
      </c>
      <c r="BY36" s="123"/>
      <c r="BZ36" s="111"/>
      <c r="CA36" s="122">
        <f t="shared" si="68"/>
        <v>0</v>
      </c>
      <c r="CB36" s="121"/>
      <c r="CC36" s="120">
        <f t="shared" si="69"/>
        <v>23006.143799999998</v>
      </c>
      <c r="CD36" s="123"/>
      <c r="CE36" s="111">
        <f t="shared" si="70"/>
        <v>0</v>
      </c>
      <c r="CF36" s="122">
        <f t="shared" si="71"/>
        <v>0</v>
      </c>
      <c r="CG36" s="121"/>
      <c r="CH36" s="120">
        <f t="shared" si="72"/>
        <v>23006.143799999998</v>
      </c>
      <c r="CI36" s="123"/>
      <c r="CJ36" s="111">
        <f t="shared" si="77"/>
        <v>0</v>
      </c>
      <c r="CK36" s="122">
        <f t="shared" si="74"/>
        <v>0</v>
      </c>
      <c r="CL36" s="121"/>
      <c r="CM36" s="120">
        <f t="shared" si="75"/>
        <v>23006.143799999998</v>
      </c>
      <c r="CN36" s="121"/>
      <c r="CO36" s="196">
        <f t="shared" si="48"/>
        <v>23006.143799999998</v>
      </c>
      <c r="CP36" s="111"/>
      <c r="CQ36" s="196">
        <f t="shared" si="49"/>
        <v>23006.143799999998</v>
      </c>
      <c r="CR36" s="111"/>
      <c r="CS36" s="196">
        <f t="shared" si="50"/>
        <v>23006.143799999998</v>
      </c>
      <c r="CT36" s="111"/>
      <c r="CU36" s="196">
        <f t="shared" si="51"/>
        <v>23006.143799999998</v>
      </c>
      <c r="CV36" s="111"/>
      <c r="CW36" s="196">
        <f t="shared" si="52"/>
        <v>23006.143799999998</v>
      </c>
      <c r="CX36" s="111"/>
      <c r="CY36" s="196">
        <f t="shared" si="53"/>
        <v>23006.143799999998</v>
      </c>
      <c r="CZ36" s="111"/>
      <c r="DA36" s="196">
        <f t="shared" si="54"/>
        <v>23006.143799999998</v>
      </c>
      <c r="DB36" s="111"/>
      <c r="DC36" s="196">
        <f t="shared" si="55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111"/>
      <c r="DO36" s="196">
        <f t="shared" si="5"/>
        <v>23006.143799999998</v>
      </c>
      <c r="DP36" s="111"/>
      <c r="DQ36" s="196">
        <f t="shared" si="6"/>
        <v>23006.143799999998</v>
      </c>
      <c r="DR36" s="111"/>
      <c r="DS36" s="196">
        <f t="shared" si="7"/>
        <v>23006.143799999998</v>
      </c>
      <c r="DT36" s="111"/>
      <c r="DU36" s="196">
        <f t="shared" si="8"/>
        <v>23006.143799999998</v>
      </c>
      <c r="DV36" s="111"/>
      <c r="DW36" s="196">
        <f t="shared" si="9"/>
        <v>23006.143799999998</v>
      </c>
      <c r="DX36" s="111"/>
      <c r="DY36" s="196">
        <f t="shared" si="10"/>
        <v>23006.143799999998</v>
      </c>
      <c r="DZ36" s="111"/>
      <c r="EA36" s="196">
        <f t="shared" si="11"/>
        <v>23006.143799999998</v>
      </c>
      <c r="EB36" s="111"/>
      <c r="EC36" s="196">
        <f t="shared" si="12"/>
        <v>23006.143799999998</v>
      </c>
      <c r="ED36" s="111"/>
      <c r="EE36" s="196">
        <f t="shared" si="13"/>
        <v>23006.143799999998</v>
      </c>
      <c r="EF36" s="111"/>
      <c r="EG36" s="196">
        <f t="shared" si="14"/>
        <v>23006.143799999998</v>
      </c>
      <c r="EH36" s="111"/>
      <c r="EI36" s="196">
        <f t="shared" si="15"/>
        <v>23006.143799999998</v>
      </c>
      <c r="EJ36" s="111"/>
      <c r="EK36" s="196">
        <f t="shared" si="16"/>
        <v>23006.143799999998</v>
      </c>
      <c r="EL36" s="111"/>
      <c r="EM36" s="196">
        <f t="shared" si="17"/>
        <v>23006.143799999998</v>
      </c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80"/>
        <v>0</v>
      </c>
      <c r="G37" s="182">
        <v>0</v>
      </c>
      <c r="H37" s="183">
        <v>2777.0010000000002</v>
      </c>
      <c r="I37" s="121">
        <f t="shared" si="18"/>
        <v>576.92900000000009</v>
      </c>
      <c r="J37" s="122">
        <f t="shared" si="19"/>
        <v>2411.56322</v>
      </c>
      <c r="K37" s="184">
        <v>3787.0720000000001</v>
      </c>
      <c r="L37" s="121">
        <f t="shared" si="20"/>
        <v>1010.0709999999999</v>
      </c>
      <c r="M37" s="122">
        <f t="shared" si="21"/>
        <v>4585.7223399999993</v>
      </c>
      <c r="N37" s="122">
        <f t="shared" si="22"/>
        <v>6997.2855599999994</v>
      </c>
      <c r="O37" s="122">
        <f t="shared" si="79"/>
        <v>3999.9955599999989</v>
      </c>
      <c r="P37" s="120">
        <v>2134.2800000000002</v>
      </c>
      <c r="Q37" s="121">
        <v>3835.0929999999998</v>
      </c>
      <c r="R37" s="121">
        <f t="shared" si="23"/>
        <v>48.020999999999731</v>
      </c>
      <c r="S37" s="122">
        <f t="shared" si="24"/>
        <v>218.01533999999879</v>
      </c>
      <c r="T37" s="122">
        <v>1461</v>
      </c>
      <c r="U37" s="120">
        <f t="shared" si="25"/>
        <v>891.29533999999876</v>
      </c>
      <c r="V37" s="121">
        <v>3835.0929999999998</v>
      </c>
      <c r="W37" s="121">
        <f t="shared" si="26"/>
        <v>0</v>
      </c>
      <c r="X37" s="122">
        <f t="shared" si="27"/>
        <v>0</v>
      </c>
      <c r="Y37" s="122">
        <v>673.28</v>
      </c>
      <c r="Z37" s="120">
        <f t="shared" si="28"/>
        <v>218.01533999999879</v>
      </c>
      <c r="AA37" s="121">
        <f>VLOOKUP(B37,Лист3!$A$2:$C$175,3,FALSE)</f>
        <v>3835.0929999999998</v>
      </c>
      <c r="AB37" s="121">
        <f t="shared" si="29"/>
        <v>0</v>
      </c>
      <c r="AC37" s="122">
        <f t="shared" si="30"/>
        <v>0</v>
      </c>
      <c r="AD37" s="122"/>
      <c r="AE37" s="120">
        <f t="shared" si="31"/>
        <v>218.01533999999879</v>
      </c>
      <c r="AF37" s="121">
        <f>VLOOKUP(A37,Лист4!$A$2:$F$175,6,FALSE)</f>
        <v>3835.0929999999998</v>
      </c>
      <c r="AG37" s="121">
        <f t="shared" si="32"/>
        <v>0</v>
      </c>
      <c r="AH37" s="122">
        <f t="shared" si="33"/>
        <v>0</v>
      </c>
      <c r="AI37" s="122"/>
      <c r="AJ37" s="120">
        <f t="shared" si="34"/>
        <v>218.01533999999879</v>
      </c>
      <c r="AK37" s="121">
        <f>VLOOKUP(A37,Лист6!$A$2:$F$175,6,FALSE)</f>
        <v>3847.0010000000002</v>
      </c>
      <c r="AL37" s="121">
        <f t="shared" si="35"/>
        <v>11.908000000000357</v>
      </c>
      <c r="AM37" s="122">
        <f t="shared" si="36"/>
        <v>54.06232000000162</v>
      </c>
      <c r="AN37" s="122"/>
      <c r="AO37" s="120">
        <f t="shared" si="37"/>
        <v>272.07766000000038</v>
      </c>
      <c r="AP37" s="123">
        <v>4004.07</v>
      </c>
      <c r="AQ37" s="121">
        <f t="shared" si="38"/>
        <v>157.06899999999996</v>
      </c>
      <c r="AR37" s="121">
        <f t="shared" si="39"/>
        <v>713.09325999999987</v>
      </c>
      <c r="AS37" s="121"/>
      <c r="AT37" s="120">
        <f t="shared" si="40"/>
        <v>985.17092000000025</v>
      </c>
      <c r="AU37" s="123">
        <v>4539.0420000000004</v>
      </c>
      <c r="AV37" s="121">
        <f t="shared" si="41"/>
        <v>534.97200000000021</v>
      </c>
      <c r="AW37" s="122">
        <f t="shared" si="42"/>
        <v>2428.7728800000009</v>
      </c>
      <c r="AX37" s="121"/>
      <c r="AY37" s="120">
        <f t="shared" si="43"/>
        <v>3413.9438000000009</v>
      </c>
      <c r="AZ37" s="123">
        <v>4901.0219999999999</v>
      </c>
      <c r="BA37" s="121">
        <f t="shared" si="44"/>
        <v>361.97999999999956</v>
      </c>
      <c r="BB37" s="122">
        <f t="shared" si="56"/>
        <v>1741.1237999999978</v>
      </c>
      <c r="BC37" s="121"/>
      <c r="BD37" s="120">
        <f t="shared" si="45"/>
        <v>5155.0675999999985</v>
      </c>
      <c r="BE37" s="170">
        <v>4901.0219999999999</v>
      </c>
      <c r="BF37" s="121">
        <f t="shared" si="46"/>
        <v>0</v>
      </c>
      <c r="BG37" s="122">
        <f t="shared" si="57"/>
        <v>0</v>
      </c>
      <c r="BH37" s="121"/>
      <c r="BI37" s="152">
        <f t="shared" si="47"/>
        <v>5155.0675999999985</v>
      </c>
      <c r="BJ37" s="123"/>
      <c r="BK37" s="121"/>
      <c r="BL37" s="122">
        <f t="shared" si="59"/>
        <v>0</v>
      </c>
      <c r="BM37" s="121">
        <v>3836.3</v>
      </c>
      <c r="BN37" s="196">
        <f t="shared" si="60"/>
        <v>1318.7675999999983</v>
      </c>
      <c r="BO37" s="123"/>
      <c r="BP37" s="121">
        <f t="shared" si="61"/>
        <v>0</v>
      </c>
      <c r="BQ37" s="122">
        <f t="shared" si="62"/>
        <v>0</v>
      </c>
      <c r="BR37" s="121"/>
      <c r="BS37" s="120">
        <f t="shared" si="63"/>
        <v>1318.7675999999983</v>
      </c>
      <c r="BT37" s="123"/>
      <c r="BU37" s="121">
        <f t="shared" si="64"/>
        <v>0</v>
      </c>
      <c r="BV37" s="122">
        <f t="shared" si="65"/>
        <v>0</v>
      </c>
      <c r="BW37" s="121"/>
      <c r="BX37" s="120">
        <f t="shared" si="66"/>
        <v>1318.7675999999983</v>
      </c>
      <c r="BY37" s="123"/>
      <c r="BZ37" s="111">
        <f t="shared" si="67"/>
        <v>0</v>
      </c>
      <c r="CA37" s="122">
        <f t="shared" si="68"/>
        <v>0</v>
      </c>
      <c r="CB37" s="121"/>
      <c r="CC37" s="120">
        <f t="shared" si="69"/>
        <v>1318.7675999999983</v>
      </c>
      <c r="CD37" s="123"/>
      <c r="CE37" s="111">
        <f t="shared" si="70"/>
        <v>0</v>
      </c>
      <c r="CF37" s="122">
        <f t="shared" si="71"/>
        <v>0</v>
      </c>
      <c r="CG37" s="121"/>
      <c r="CH37" s="120">
        <f t="shared" si="72"/>
        <v>1318.7675999999983</v>
      </c>
      <c r="CI37" s="123"/>
      <c r="CJ37" s="111">
        <f t="shared" si="77"/>
        <v>0</v>
      </c>
      <c r="CK37" s="122">
        <f t="shared" si="74"/>
        <v>0</v>
      </c>
      <c r="CL37" s="121"/>
      <c r="CM37" s="120">
        <f t="shared" si="75"/>
        <v>1318.7675999999983</v>
      </c>
      <c r="CN37" s="121"/>
      <c r="CO37" s="196">
        <f t="shared" si="48"/>
        <v>1318.7675999999983</v>
      </c>
      <c r="CP37" s="111"/>
      <c r="CQ37" s="196">
        <f t="shared" si="49"/>
        <v>1318.7675999999983</v>
      </c>
      <c r="CR37" s="111"/>
      <c r="CS37" s="196">
        <f t="shared" si="50"/>
        <v>1318.7675999999983</v>
      </c>
      <c r="CT37" s="111"/>
      <c r="CU37" s="196">
        <f t="shared" si="51"/>
        <v>1318.7675999999983</v>
      </c>
      <c r="CV37" s="111"/>
      <c r="CW37" s="196">
        <f t="shared" si="52"/>
        <v>1318.7675999999983</v>
      </c>
      <c r="CX37" s="111"/>
      <c r="CY37" s="196">
        <f t="shared" si="53"/>
        <v>1318.7675999999983</v>
      </c>
      <c r="CZ37" s="111"/>
      <c r="DA37" s="196">
        <f t="shared" si="54"/>
        <v>1318.7675999999983</v>
      </c>
      <c r="DB37" s="111"/>
      <c r="DC37" s="196">
        <f t="shared" si="55"/>
        <v>1318.7675999999983</v>
      </c>
      <c r="DD37" s="111"/>
      <c r="DE37" s="196">
        <f t="shared" ref="DE37:DE68" si="81">DC37-DD37</f>
        <v>1318.7675999999983</v>
      </c>
      <c r="DF37" s="111"/>
      <c r="DG37" s="196">
        <f t="shared" ref="DG37:DG68" si="82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111"/>
      <c r="DO37" s="196">
        <f t="shared" si="5"/>
        <v>1318.7675999999983</v>
      </c>
      <c r="DP37" s="111"/>
      <c r="DQ37" s="196">
        <f t="shared" si="6"/>
        <v>1318.7675999999983</v>
      </c>
      <c r="DR37" s="111"/>
      <c r="DS37" s="196">
        <f t="shared" si="7"/>
        <v>1318.7675999999983</v>
      </c>
      <c r="DT37" s="111"/>
      <c r="DU37" s="196">
        <f t="shared" si="8"/>
        <v>1318.7675999999983</v>
      </c>
      <c r="DV37" s="111"/>
      <c r="DW37" s="196">
        <f t="shared" si="9"/>
        <v>1318.7675999999983</v>
      </c>
      <c r="DX37" s="111"/>
      <c r="DY37" s="196">
        <f t="shared" si="10"/>
        <v>1318.7675999999983</v>
      </c>
      <c r="DZ37" s="111"/>
      <c r="EA37" s="196">
        <f t="shared" si="11"/>
        <v>1318.7675999999983</v>
      </c>
      <c r="EB37" s="111"/>
      <c r="EC37" s="196">
        <f t="shared" si="12"/>
        <v>1318.7675999999983</v>
      </c>
      <c r="ED37" s="111"/>
      <c r="EE37" s="196">
        <f t="shared" si="13"/>
        <v>1318.7675999999983</v>
      </c>
      <c r="EF37" s="111"/>
      <c r="EG37" s="196">
        <f t="shared" si="14"/>
        <v>1318.7675999999983</v>
      </c>
      <c r="EH37" s="111"/>
      <c r="EI37" s="196">
        <f t="shared" si="15"/>
        <v>1318.7675999999983</v>
      </c>
      <c r="EJ37" s="111"/>
      <c r="EK37" s="196">
        <f t="shared" si="16"/>
        <v>1318.7675999999983</v>
      </c>
      <c r="EL37" s="111"/>
      <c r="EM37" s="196">
        <f t="shared" si="17"/>
        <v>1318.7675999999983</v>
      </c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80"/>
        <v>0</v>
      </c>
      <c r="G38" s="182">
        <v>0</v>
      </c>
      <c r="H38" s="183">
        <v>0</v>
      </c>
      <c r="I38" s="121">
        <f t="shared" si="18"/>
        <v>0</v>
      </c>
      <c r="J38" s="122">
        <f t="shared" si="19"/>
        <v>0</v>
      </c>
      <c r="K38" s="184">
        <v>0</v>
      </c>
      <c r="L38" s="121">
        <f t="shared" si="20"/>
        <v>0</v>
      </c>
      <c r="M38" s="122">
        <f t="shared" si="21"/>
        <v>0</v>
      </c>
      <c r="N38" s="122">
        <f t="shared" si="22"/>
        <v>0</v>
      </c>
      <c r="O38" s="122">
        <v>0</v>
      </c>
      <c r="P38" s="120">
        <f t="shared" si="76"/>
        <v>0</v>
      </c>
      <c r="Q38" s="121">
        <v>0</v>
      </c>
      <c r="R38" s="121">
        <f t="shared" si="23"/>
        <v>0</v>
      </c>
      <c r="S38" s="122">
        <f t="shared" si="24"/>
        <v>0</v>
      </c>
      <c r="T38" s="122"/>
      <c r="U38" s="120">
        <f t="shared" si="25"/>
        <v>0</v>
      </c>
      <c r="V38" s="121">
        <v>0</v>
      </c>
      <c r="W38" s="121">
        <f t="shared" si="26"/>
        <v>0</v>
      </c>
      <c r="X38" s="122">
        <f t="shared" si="27"/>
        <v>0</v>
      </c>
      <c r="Y38" s="122"/>
      <c r="Z38" s="120">
        <f t="shared" si="28"/>
        <v>0</v>
      </c>
      <c r="AA38" s="121">
        <f>VLOOKUP(B38,Лист3!$A$2:$C$175,3,FALSE)</f>
        <v>0</v>
      </c>
      <c r="AB38" s="121">
        <f t="shared" si="29"/>
        <v>0</v>
      </c>
      <c r="AC38" s="122">
        <f t="shared" si="30"/>
        <v>0</v>
      </c>
      <c r="AD38" s="122"/>
      <c r="AE38" s="120">
        <f t="shared" si="31"/>
        <v>0</v>
      </c>
      <c r="AF38" s="121">
        <f>VLOOKUP(A38,Лист4!$A$2:$F$175,6,FALSE)</f>
        <v>0</v>
      </c>
      <c r="AG38" s="121">
        <f t="shared" si="32"/>
        <v>0</v>
      </c>
      <c r="AH38" s="122">
        <f t="shared" si="33"/>
        <v>0</v>
      </c>
      <c r="AI38" s="122"/>
      <c r="AJ38" s="120">
        <f t="shared" si="34"/>
        <v>0</v>
      </c>
      <c r="AK38" s="121">
        <f>VLOOKUP(A38,Лист6!$A$2:$F$175,6,FALSE)</f>
        <v>0</v>
      </c>
      <c r="AL38" s="121">
        <f t="shared" si="35"/>
        <v>0</v>
      </c>
      <c r="AM38" s="122">
        <f t="shared" si="36"/>
        <v>0</v>
      </c>
      <c r="AN38" s="122"/>
      <c r="AO38" s="120">
        <f t="shared" si="37"/>
        <v>0</v>
      </c>
      <c r="AP38" s="123">
        <v>0</v>
      </c>
      <c r="AQ38" s="121">
        <f t="shared" si="38"/>
        <v>0</v>
      </c>
      <c r="AR38" s="121">
        <f t="shared" si="39"/>
        <v>0</v>
      </c>
      <c r="AS38" s="121"/>
      <c r="AT38" s="120">
        <f t="shared" si="40"/>
        <v>0</v>
      </c>
      <c r="AU38" s="123">
        <v>0</v>
      </c>
      <c r="AV38" s="121">
        <f t="shared" si="41"/>
        <v>0</v>
      </c>
      <c r="AW38" s="122">
        <f t="shared" si="42"/>
        <v>0</v>
      </c>
      <c r="AX38" s="121"/>
      <c r="AY38" s="120">
        <f t="shared" si="43"/>
        <v>0</v>
      </c>
      <c r="AZ38" s="123">
        <v>0</v>
      </c>
      <c r="BA38" s="121">
        <f t="shared" si="44"/>
        <v>0</v>
      </c>
      <c r="BB38" s="122">
        <f t="shared" si="56"/>
        <v>0</v>
      </c>
      <c r="BC38" s="121"/>
      <c r="BD38" s="120">
        <f t="shared" si="45"/>
        <v>0</v>
      </c>
      <c r="BE38" s="123">
        <v>0</v>
      </c>
      <c r="BF38" s="121">
        <f t="shared" si="46"/>
        <v>0</v>
      </c>
      <c r="BG38" s="122">
        <f t="shared" si="57"/>
        <v>0</v>
      </c>
      <c r="BH38" s="121"/>
      <c r="BI38" s="120">
        <f t="shared" si="47"/>
        <v>0</v>
      </c>
      <c r="BJ38" s="123">
        <v>0</v>
      </c>
      <c r="BK38" s="121">
        <f t="shared" si="58"/>
        <v>0</v>
      </c>
      <c r="BL38" s="122">
        <f t="shared" si="59"/>
        <v>0</v>
      </c>
      <c r="BM38" s="121"/>
      <c r="BN38" s="120">
        <f t="shared" si="60"/>
        <v>0</v>
      </c>
      <c r="BO38" s="123">
        <v>0</v>
      </c>
      <c r="BP38" s="121">
        <f t="shared" si="61"/>
        <v>0</v>
      </c>
      <c r="BQ38" s="122">
        <f t="shared" si="62"/>
        <v>0</v>
      </c>
      <c r="BR38" s="121"/>
      <c r="BS38" s="120">
        <f t="shared" si="63"/>
        <v>0</v>
      </c>
      <c r="BT38" s="123"/>
      <c r="BU38" s="121">
        <f t="shared" si="64"/>
        <v>0</v>
      </c>
      <c r="BV38" s="122">
        <f t="shared" si="65"/>
        <v>0</v>
      </c>
      <c r="BW38" s="121"/>
      <c r="BX38" s="120">
        <f t="shared" si="66"/>
        <v>0</v>
      </c>
      <c r="BY38" s="123"/>
      <c r="BZ38" s="111">
        <f t="shared" si="67"/>
        <v>0</v>
      </c>
      <c r="CA38" s="122">
        <f t="shared" si="68"/>
        <v>0</v>
      </c>
      <c r="CB38" s="121"/>
      <c r="CC38" s="120">
        <f t="shared" si="69"/>
        <v>0</v>
      </c>
      <c r="CD38" s="123">
        <v>0</v>
      </c>
      <c r="CE38" s="111">
        <f t="shared" si="70"/>
        <v>0</v>
      </c>
      <c r="CF38" s="122">
        <f t="shared" si="71"/>
        <v>0</v>
      </c>
      <c r="CG38" s="121"/>
      <c r="CH38" s="120">
        <f t="shared" si="72"/>
        <v>0</v>
      </c>
      <c r="CI38" s="123">
        <v>0</v>
      </c>
      <c r="CJ38" s="111">
        <f t="shared" si="77"/>
        <v>0</v>
      </c>
      <c r="CK38" s="122">
        <f t="shared" si="74"/>
        <v>0</v>
      </c>
      <c r="CL38" s="121"/>
      <c r="CM38" s="120">
        <f t="shared" si="75"/>
        <v>0</v>
      </c>
      <c r="CN38" s="121"/>
      <c r="CO38" s="196">
        <f t="shared" si="48"/>
        <v>0</v>
      </c>
      <c r="CP38" s="111"/>
      <c r="CQ38" s="196">
        <f t="shared" si="49"/>
        <v>0</v>
      </c>
      <c r="CR38" s="111"/>
      <c r="CS38" s="196">
        <f t="shared" si="50"/>
        <v>0</v>
      </c>
      <c r="CT38" s="111"/>
      <c r="CU38" s="196">
        <f t="shared" si="51"/>
        <v>0</v>
      </c>
      <c r="CV38" s="111"/>
      <c r="CW38" s="196">
        <f t="shared" si="52"/>
        <v>0</v>
      </c>
      <c r="CX38" s="111"/>
      <c r="CY38" s="196">
        <f t="shared" si="53"/>
        <v>0</v>
      </c>
      <c r="CZ38" s="111"/>
      <c r="DA38" s="196">
        <f t="shared" si="54"/>
        <v>0</v>
      </c>
      <c r="DB38" s="111"/>
      <c r="DC38" s="196">
        <f t="shared" si="55"/>
        <v>0</v>
      </c>
      <c r="DD38" s="111"/>
      <c r="DE38" s="196">
        <f t="shared" si="81"/>
        <v>0</v>
      </c>
      <c r="DF38" s="111"/>
      <c r="DG38" s="196">
        <f t="shared" si="82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111"/>
      <c r="DO38" s="196">
        <f t="shared" si="5"/>
        <v>0</v>
      </c>
      <c r="DP38" s="111"/>
      <c r="DQ38" s="196">
        <f t="shared" si="6"/>
        <v>0</v>
      </c>
      <c r="DR38" s="111"/>
      <c r="DS38" s="196">
        <f t="shared" si="7"/>
        <v>0</v>
      </c>
      <c r="DT38" s="111"/>
      <c r="DU38" s="196">
        <f t="shared" si="8"/>
        <v>0</v>
      </c>
      <c r="DV38" s="111"/>
      <c r="DW38" s="196">
        <f t="shared" si="9"/>
        <v>0</v>
      </c>
      <c r="DX38" s="111"/>
      <c r="DY38" s="196">
        <f t="shared" si="10"/>
        <v>0</v>
      </c>
      <c r="DZ38" s="111"/>
      <c r="EA38" s="196">
        <f t="shared" si="11"/>
        <v>0</v>
      </c>
      <c r="EB38" s="111"/>
      <c r="EC38" s="196">
        <f t="shared" si="12"/>
        <v>0</v>
      </c>
      <c r="ED38" s="111"/>
      <c r="EE38" s="196">
        <f t="shared" si="13"/>
        <v>0</v>
      </c>
      <c r="EF38" s="111"/>
      <c r="EG38" s="196">
        <f t="shared" si="14"/>
        <v>0</v>
      </c>
      <c r="EH38" s="111"/>
      <c r="EI38" s="196">
        <f t="shared" si="15"/>
        <v>0</v>
      </c>
      <c r="EJ38" s="111"/>
      <c r="EK38" s="196">
        <f t="shared" si="16"/>
        <v>0</v>
      </c>
      <c r="EL38" s="111"/>
      <c r="EM38" s="196">
        <f t="shared" si="17"/>
        <v>0</v>
      </c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80"/>
        <v>0</v>
      </c>
      <c r="G39" s="122"/>
      <c r="H39" s="183">
        <v>0</v>
      </c>
      <c r="I39" s="121">
        <f t="shared" si="18"/>
        <v>0</v>
      </c>
      <c r="J39" s="122">
        <f t="shared" si="19"/>
        <v>0</v>
      </c>
      <c r="K39" s="184">
        <v>0</v>
      </c>
      <c r="L39" s="121">
        <f t="shared" si="20"/>
        <v>0</v>
      </c>
      <c r="M39" s="122">
        <f t="shared" si="21"/>
        <v>0</v>
      </c>
      <c r="N39" s="122">
        <f t="shared" si="22"/>
        <v>0</v>
      </c>
      <c r="O39" s="122">
        <v>0</v>
      </c>
      <c r="P39" s="120">
        <f t="shared" si="76"/>
        <v>0</v>
      </c>
      <c r="Q39" s="121">
        <v>0</v>
      </c>
      <c r="R39" s="121">
        <f t="shared" si="23"/>
        <v>0</v>
      </c>
      <c r="S39" s="122">
        <f t="shared" si="24"/>
        <v>0</v>
      </c>
      <c r="T39" s="122"/>
      <c r="U39" s="120">
        <f t="shared" si="25"/>
        <v>0</v>
      </c>
      <c r="V39" s="121">
        <v>0</v>
      </c>
      <c r="W39" s="121">
        <f t="shared" si="26"/>
        <v>0</v>
      </c>
      <c r="X39" s="122">
        <f t="shared" si="27"/>
        <v>0</v>
      </c>
      <c r="Y39" s="122"/>
      <c r="Z39" s="120">
        <f t="shared" si="28"/>
        <v>0</v>
      </c>
      <c r="AA39" s="121">
        <f>VLOOKUP(B39,Лист3!$A$2:$C$175,3,FALSE)</f>
        <v>0</v>
      </c>
      <c r="AB39" s="121">
        <f t="shared" si="29"/>
        <v>0</v>
      </c>
      <c r="AC39" s="122">
        <f t="shared" si="30"/>
        <v>0</v>
      </c>
      <c r="AD39" s="122"/>
      <c r="AE39" s="120">
        <f t="shared" si="31"/>
        <v>0</v>
      </c>
      <c r="AF39" s="121">
        <f>VLOOKUP(A39,Лист4!$A$2:$F$175,6,FALSE)</f>
        <v>0</v>
      </c>
      <c r="AG39" s="121">
        <f t="shared" si="32"/>
        <v>0</v>
      </c>
      <c r="AH39" s="122">
        <f t="shared" si="33"/>
        <v>0</v>
      </c>
      <c r="AI39" s="122"/>
      <c r="AJ39" s="120">
        <f t="shared" si="34"/>
        <v>0</v>
      </c>
      <c r="AK39" s="121">
        <f>VLOOKUP(A39,Лист6!$A$2:$F$175,6,FALSE)</f>
        <v>0</v>
      </c>
      <c r="AL39" s="121">
        <f t="shared" si="35"/>
        <v>0</v>
      </c>
      <c r="AM39" s="122">
        <f t="shared" si="36"/>
        <v>0</v>
      </c>
      <c r="AN39" s="122"/>
      <c r="AO39" s="120">
        <f t="shared" si="37"/>
        <v>0</v>
      </c>
      <c r="AP39" s="123">
        <v>0</v>
      </c>
      <c r="AQ39" s="121">
        <f t="shared" si="38"/>
        <v>0</v>
      </c>
      <c r="AR39" s="121">
        <f t="shared" si="39"/>
        <v>0</v>
      </c>
      <c r="AS39" s="121"/>
      <c r="AT39" s="120">
        <f t="shared" si="40"/>
        <v>0</v>
      </c>
      <c r="AU39" s="123">
        <v>0</v>
      </c>
      <c r="AV39" s="121">
        <f t="shared" si="41"/>
        <v>0</v>
      </c>
      <c r="AW39" s="122">
        <f t="shared" si="42"/>
        <v>0</v>
      </c>
      <c r="AX39" s="121"/>
      <c r="AY39" s="120">
        <f t="shared" si="43"/>
        <v>0</v>
      </c>
      <c r="AZ39" s="123">
        <v>0</v>
      </c>
      <c r="BA39" s="121">
        <f t="shared" si="44"/>
        <v>0</v>
      </c>
      <c r="BB39" s="122">
        <f t="shared" si="56"/>
        <v>0</v>
      </c>
      <c r="BC39" s="121"/>
      <c r="BD39" s="120">
        <f t="shared" si="45"/>
        <v>0</v>
      </c>
      <c r="BE39" s="123">
        <v>0</v>
      </c>
      <c r="BF39" s="121">
        <f t="shared" si="46"/>
        <v>0</v>
      </c>
      <c r="BG39" s="122">
        <f t="shared" si="57"/>
        <v>0</v>
      </c>
      <c r="BH39" s="121"/>
      <c r="BI39" s="120">
        <f t="shared" si="47"/>
        <v>0</v>
      </c>
      <c r="BJ39" s="123">
        <v>0</v>
      </c>
      <c r="BK39" s="121">
        <f t="shared" si="58"/>
        <v>0</v>
      </c>
      <c r="BL39" s="122">
        <f t="shared" si="59"/>
        <v>0</v>
      </c>
      <c r="BM39" s="121"/>
      <c r="BN39" s="120">
        <f t="shared" si="60"/>
        <v>0</v>
      </c>
      <c r="BO39" s="123"/>
      <c r="BP39" s="121">
        <f t="shared" si="61"/>
        <v>0</v>
      </c>
      <c r="BQ39" s="122">
        <f t="shared" si="62"/>
        <v>0</v>
      </c>
      <c r="BR39" s="121"/>
      <c r="BS39" s="120">
        <f t="shared" si="63"/>
        <v>0</v>
      </c>
      <c r="BT39" s="123"/>
      <c r="BU39" s="121">
        <f t="shared" si="64"/>
        <v>0</v>
      </c>
      <c r="BV39" s="122">
        <f t="shared" si="65"/>
        <v>0</v>
      </c>
      <c r="BW39" s="121"/>
      <c r="BX39" s="120">
        <f t="shared" si="66"/>
        <v>0</v>
      </c>
      <c r="BY39" s="123"/>
      <c r="BZ39" s="111">
        <f t="shared" si="67"/>
        <v>0</v>
      </c>
      <c r="CA39" s="122">
        <f t="shared" si="68"/>
        <v>0</v>
      </c>
      <c r="CB39" s="121"/>
      <c r="CC39" s="120">
        <f t="shared" si="69"/>
        <v>0</v>
      </c>
      <c r="CD39" s="123"/>
      <c r="CE39" s="111">
        <f t="shared" si="70"/>
        <v>0</v>
      </c>
      <c r="CF39" s="122">
        <f t="shared" si="71"/>
        <v>0</v>
      </c>
      <c r="CG39" s="121"/>
      <c r="CH39" s="120">
        <f t="shared" si="72"/>
        <v>0</v>
      </c>
      <c r="CI39" s="123"/>
      <c r="CJ39" s="111">
        <f t="shared" si="77"/>
        <v>0</v>
      </c>
      <c r="CK39" s="122">
        <f t="shared" si="74"/>
        <v>0</v>
      </c>
      <c r="CL39" s="121"/>
      <c r="CM39" s="120">
        <f t="shared" si="75"/>
        <v>0</v>
      </c>
      <c r="CN39" s="121"/>
      <c r="CO39" s="196">
        <f t="shared" si="48"/>
        <v>0</v>
      </c>
      <c r="CP39" s="111"/>
      <c r="CQ39" s="196">
        <f t="shared" si="49"/>
        <v>0</v>
      </c>
      <c r="CR39" s="111"/>
      <c r="CS39" s="196">
        <f t="shared" si="50"/>
        <v>0</v>
      </c>
      <c r="CT39" s="111"/>
      <c r="CU39" s="196">
        <f t="shared" si="51"/>
        <v>0</v>
      </c>
      <c r="CV39" s="111"/>
      <c r="CW39" s="196">
        <f t="shared" si="52"/>
        <v>0</v>
      </c>
      <c r="CX39" s="111"/>
      <c r="CY39" s="196">
        <f t="shared" si="53"/>
        <v>0</v>
      </c>
      <c r="CZ39" s="111"/>
      <c r="DA39" s="196">
        <f t="shared" si="54"/>
        <v>0</v>
      </c>
      <c r="DB39" s="111"/>
      <c r="DC39" s="196">
        <f t="shared" si="55"/>
        <v>0</v>
      </c>
      <c r="DD39" s="111"/>
      <c r="DE39" s="196">
        <f t="shared" si="81"/>
        <v>0</v>
      </c>
      <c r="DF39" s="111"/>
      <c r="DG39" s="196">
        <f t="shared" si="82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111"/>
      <c r="DO39" s="196">
        <f t="shared" si="5"/>
        <v>0</v>
      </c>
      <c r="DP39" s="111"/>
      <c r="DQ39" s="196">
        <f t="shared" si="6"/>
        <v>0</v>
      </c>
      <c r="DR39" s="111"/>
      <c r="DS39" s="196">
        <f t="shared" si="7"/>
        <v>0</v>
      </c>
      <c r="DT39" s="111"/>
      <c r="DU39" s="196">
        <f t="shared" si="8"/>
        <v>0</v>
      </c>
      <c r="DV39" s="111"/>
      <c r="DW39" s="196">
        <f t="shared" si="9"/>
        <v>0</v>
      </c>
      <c r="DX39" s="111"/>
      <c r="DY39" s="196">
        <f t="shared" si="10"/>
        <v>0</v>
      </c>
      <c r="DZ39" s="111"/>
      <c r="EA39" s="196">
        <f t="shared" si="11"/>
        <v>0</v>
      </c>
      <c r="EB39" s="111"/>
      <c r="EC39" s="196">
        <f t="shared" si="12"/>
        <v>0</v>
      </c>
      <c r="ED39" s="111"/>
      <c r="EE39" s="196">
        <f t="shared" si="13"/>
        <v>0</v>
      </c>
      <c r="EF39" s="111"/>
      <c r="EG39" s="196">
        <f t="shared" si="14"/>
        <v>0</v>
      </c>
      <c r="EH39" s="111"/>
      <c r="EI39" s="196">
        <f t="shared" si="15"/>
        <v>0</v>
      </c>
      <c r="EJ39" s="111"/>
      <c r="EK39" s="196">
        <f t="shared" si="16"/>
        <v>0</v>
      </c>
      <c r="EL39" s="111"/>
      <c r="EM39" s="196">
        <f t="shared" si="17"/>
        <v>0</v>
      </c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>
      <c r="A40" s="237">
        <v>347456</v>
      </c>
      <c r="B40" s="237" t="s">
        <v>170</v>
      </c>
      <c r="C40" s="238">
        <v>0</v>
      </c>
      <c r="D40" s="237">
        <v>23</v>
      </c>
      <c r="E40" s="239">
        <v>31.079000000000001</v>
      </c>
      <c r="F40" s="239">
        <f t="shared" si="80"/>
        <v>31.078947368421055</v>
      </c>
      <c r="G40" s="222">
        <v>129.91</v>
      </c>
      <c r="H40" s="223">
        <v>95.088999999999999</v>
      </c>
      <c r="I40" s="96">
        <f t="shared" si="18"/>
        <v>64.009999999999991</v>
      </c>
      <c r="J40" s="224">
        <f t="shared" si="19"/>
        <v>267.56179999999995</v>
      </c>
      <c r="K40" s="225">
        <v>189.04</v>
      </c>
      <c r="L40" s="96">
        <f t="shared" si="20"/>
        <v>93.950999999999993</v>
      </c>
      <c r="M40" s="224">
        <f t="shared" si="21"/>
        <v>426.53753999999998</v>
      </c>
      <c r="N40" s="224">
        <f t="shared" si="22"/>
        <v>824.00933999999984</v>
      </c>
      <c r="O40" s="224">
        <v>0</v>
      </c>
      <c r="P40" s="226">
        <f t="shared" si="76"/>
        <v>824.00933999999984</v>
      </c>
      <c r="Q40" s="96">
        <v>192.06899999999999</v>
      </c>
      <c r="R40" s="96">
        <f t="shared" si="23"/>
        <v>3.0289999999999964</v>
      </c>
      <c r="S40" s="224">
        <f t="shared" si="24"/>
        <v>13.751659999999983</v>
      </c>
      <c r="T40" s="224"/>
      <c r="U40" s="240">
        <f t="shared" si="25"/>
        <v>837.76099999999985</v>
      </c>
      <c r="V40" s="96">
        <v>197.04300000000001</v>
      </c>
      <c r="W40" s="104">
        <f t="shared" si="26"/>
        <v>4.974000000000018</v>
      </c>
      <c r="X40" s="241">
        <f t="shared" si="27"/>
        <v>22.58196000000008</v>
      </c>
      <c r="Y40" s="241"/>
      <c r="Z40" s="240">
        <f t="shared" si="28"/>
        <v>860.34295999999995</v>
      </c>
      <c r="AA40" s="104">
        <v>202</v>
      </c>
      <c r="AB40" s="104">
        <f t="shared" si="29"/>
        <v>4.9569999999999936</v>
      </c>
      <c r="AC40" s="241">
        <f t="shared" si="30"/>
        <v>22.504779999999972</v>
      </c>
      <c r="AD40" s="241"/>
      <c r="AE40" s="240">
        <f t="shared" si="31"/>
        <v>882.84773999999993</v>
      </c>
      <c r="AF40" s="104">
        <f>VLOOKUP(A40,[1]Лист4!$A$2:$F$175,6,FALSE)</f>
        <v>205</v>
      </c>
      <c r="AG40" s="104">
        <f t="shared" si="32"/>
        <v>3</v>
      </c>
      <c r="AH40" s="241">
        <f t="shared" si="33"/>
        <v>13.620000000000001</v>
      </c>
      <c r="AI40" s="241"/>
      <c r="AJ40" s="240">
        <f t="shared" si="34"/>
        <v>896.46773999999994</v>
      </c>
      <c r="AK40" s="104">
        <f>VLOOKUP(A40,[1]Лист6!$A$2:$F$175,6,FALSE)</f>
        <v>255.04</v>
      </c>
      <c r="AL40" s="104">
        <f t="shared" si="35"/>
        <v>50.039999999999992</v>
      </c>
      <c r="AM40" s="241">
        <f t="shared" si="36"/>
        <v>227.18159999999997</v>
      </c>
      <c r="AN40" s="241"/>
      <c r="AO40" s="240">
        <f t="shared" si="37"/>
        <v>1123.6493399999999</v>
      </c>
      <c r="AP40" s="103">
        <v>320.00400000000002</v>
      </c>
      <c r="AQ40" s="104">
        <f t="shared" si="38"/>
        <v>64.964000000000027</v>
      </c>
      <c r="AR40" s="104">
        <f t="shared" si="39"/>
        <v>294.9365600000001</v>
      </c>
      <c r="AS40" s="104"/>
      <c r="AT40" s="240">
        <f t="shared" si="40"/>
        <v>1418.5859</v>
      </c>
      <c r="AU40" s="103">
        <v>346.05500000000001</v>
      </c>
      <c r="AV40" s="104">
        <f t="shared" si="41"/>
        <v>26.050999999999988</v>
      </c>
      <c r="AW40" s="241">
        <f t="shared" si="42"/>
        <v>118.27153999999994</v>
      </c>
      <c r="AX40" s="104"/>
      <c r="AY40" s="240">
        <f t="shared" si="43"/>
        <v>1536.85744</v>
      </c>
      <c r="AZ40" s="103">
        <v>374.05900000000003</v>
      </c>
      <c r="BA40" s="104">
        <f t="shared" si="44"/>
        <v>28.004000000000019</v>
      </c>
      <c r="BB40" s="224">
        <f t="shared" si="56"/>
        <v>134.69924000000009</v>
      </c>
      <c r="BC40" s="104"/>
      <c r="BD40" s="240">
        <f t="shared" si="45"/>
        <v>1671.5566800000001</v>
      </c>
      <c r="BE40" s="103">
        <v>374.05900000000003</v>
      </c>
      <c r="BF40" s="104">
        <f t="shared" si="46"/>
        <v>0</v>
      </c>
      <c r="BG40" s="224">
        <f t="shared" si="57"/>
        <v>0</v>
      </c>
      <c r="BH40" s="104"/>
      <c r="BI40" s="240">
        <f t="shared" si="47"/>
        <v>1671.5566800000001</v>
      </c>
      <c r="BJ40" s="103">
        <v>374.05900000000003</v>
      </c>
      <c r="BK40" s="104">
        <f t="shared" si="58"/>
        <v>0</v>
      </c>
      <c r="BL40" s="224">
        <f t="shared" si="59"/>
        <v>0</v>
      </c>
      <c r="BM40" s="104"/>
      <c r="BN40" s="226">
        <f t="shared" si="60"/>
        <v>1671.5566800000001</v>
      </c>
      <c r="BO40" s="103"/>
      <c r="BP40" s="96"/>
      <c r="BQ40" s="224">
        <f t="shared" si="62"/>
        <v>0</v>
      </c>
      <c r="BR40" s="104"/>
      <c r="BS40" s="226">
        <f t="shared" si="63"/>
        <v>1671.5566800000001</v>
      </c>
      <c r="BT40" s="103"/>
      <c r="BU40" s="96">
        <f t="shared" si="64"/>
        <v>0</v>
      </c>
      <c r="BV40" s="224">
        <f t="shared" si="65"/>
        <v>0</v>
      </c>
      <c r="BW40" s="104"/>
      <c r="BX40" s="226">
        <f t="shared" si="66"/>
        <v>1671.5566800000001</v>
      </c>
      <c r="BY40" s="103"/>
      <c r="BZ40" s="217">
        <f t="shared" si="67"/>
        <v>0</v>
      </c>
      <c r="CA40" s="224">
        <f t="shared" si="68"/>
        <v>0</v>
      </c>
      <c r="CB40" s="104"/>
      <c r="CC40" s="226">
        <f t="shared" si="69"/>
        <v>1671.5566800000001</v>
      </c>
      <c r="CD40" s="103"/>
      <c r="CE40" s="217">
        <f t="shared" si="70"/>
        <v>0</v>
      </c>
      <c r="CF40" s="224">
        <f t="shared" si="71"/>
        <v>0</v>
      </c>
      <c r="CG40" s="104"/>
      <c r="CH40" s="226">
        <f t="shared" si="72"/>
        <v>1671.5566800000001</v>
      </c>
      <c r="CI40" s="103"/>
      <c r="CJ40" s="217">
        <f t="shared" si="77"/>
        <v>0</v>
      </c>
      <c r="CK40" s="224">
        <f t="shared" si="74"/>
        <v>0</v>
      </c>
      <c r="CL40" s="104"/>
      <c r="CM40" s="287">
        <f t="shared" si="75"/>
        <v>1671.5566800000001</v>
      </c>
      <c r="CN40" s="217"/>
      <c r="CO40" s="289">
        <f t="shared" si="48"/>
        <v>1671.5566800000001</v>
      </c>
      <c r="CP40" s="217"/>
      <c r="CQ40" s="289">
        <f t="shared" si="49"/>
        <v>1671.5566800000001</v>
      </c>
      <c r="CR40" s="217"/>
      <c r="CS40" s="289">
        <f t="shared" si="50"/>
        <v>1671.5566800000001</v>
      </c>
      <c r="CT40" s="217"/>
      <c r="CU40" s="289">
        <f t="shared" si="51"/>
        <v>1671.5566800000001</v>
      </c>
      <c r="CV40" s="217"/>
      <c r="CW40" s="289">
        <f t="shared" si="52"/>
        <v>1671.5566800000001</v>
      </c>
      <c r="CX40" s="217"/>
      <c r="CY40" s="289">
        <f t="shared" si="53"/>
        <v>1671.5566800000001</v>
      </c>
      <c r="CZ40" s="217"/>
      <c r="DA40" s="289">
        <f t="shared" si="54"/>
        <v>1671.5566800000001</v>
      </c>
      <c r="DB40" s="217"/>
      <c r="DC40" s="289">
        <f t="shared" si="55"/>
        <v>1671.5566800000001</v>
      </c>
      <c r="DD40" s="217"/>
      <c r="DE40" s="289">
        <f t="shared" si="81"/>
        <v>1671.5566800000001</v>
      </c>
      <c r="DF40" s="217"/>
      <c r="DG40" s="289">
        <f t="shared" si="82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  <c r="DN40" s="217"/>
      <c r="DO40" s="289">
        <f t="shared" si="5"/>
        <v>1671.5566800000001</v>
      </c>
      <c r="DP40" s="217"/>
      <c r="DQ40" s="289">
        <f t="shared" si="6"/>
        <v>1671.5566800000001</v>
      </c>
      <c r="DR40" s="217"/>
      <c r="DS40" s="289">
        <f t="shared" si="7"/>
        <v>1671.5566800000001</v>
      </c>
      <c r="DT40" s="217"/>
      <c r="DU40" s="289">
        <f t="shared" si="8"/>
        <v>1671.5566800000001</v>
      </c>
      <c r="DV40" s="217"/>
      <c r="DW40" s="289">
        <f t="shared" si="9"/>
        <v>1671.5566800000001</v>
      </c>
      <c r="DX40" s="217"/>
      <c r="DY40" s="289">
        <f t="shared" si="10"/>
        <v>1671.5566800000001</v>
      </c>
      <c r="DZ40" s="217"/>
      <c r="EA40" s="289">
        <f t="shared" si="11"/>
        <v>1671.5566800000001</v>
      </c>
      <c r="EB40" s="217"/>
      <c r="EC40" s="289">
        <f t="shared" si="12"/>
        <v>1671.5566800000001</v>
      </c>
      <c r="ED40" s="217"/>
      <c r="EE40" s="289">
        <f t="shared" si="13"/>
        <v>1671.5566800000001</v>
      </c>
      <c r="EF40" s="217"/>
      <c r="EG40" s="289">
        <f t="shared" si="14"/>
        <v>1671.5566800000001</v>
      </c>
      <c r="EH40" s="217"/>
      <c r="EI40" s="289">
        <f t="shared" si="15"/>
        <v>1671.5566800000001</v>
      </c>
      <c r="EJ40" s="217"/>
      <c r="EK40" s="289">
        <f t="shared" si="16"/>
        <v>1671.5566800000001</v>
      </c>
      <c r="EL40" s="217"/>
      <c r="EM40" s="289">
        <f t="shared" si="17"/>
        <v>1671.5566800000001</v>
      </c>
    </row>
    <row r="41" spans="1:246" s="124" customFormat="1" ht="15.75" customHeight="1" thickBot="1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80"/>
        <v>202.98325358851676</v>
      </c>
      <c r="G41" s="182">
        <v>848.47</v>
      </c>
      <c r="H41" s="183">
        <v>639.08199999999999</v>
      </c>
      <c r="I41" s="121">
        <f t="shared" si="18"/>
        <v>264.07900000000001</v>
      </c>
      <c r="J41" s="122">
        <f t="shared" si="19"/>
        <v>1103.85022</v>
      </c>
      <c r="K41" s="184">
        <v>1910.0119999999999</v>
      </c>
      <c r="L41" s="121">
        <f t="shared" si="20"/>
        <v>1270.9299999999998</v>
      </c>
      <c r="M41" s="122">
        <f t="shared" si="21"/>
        <v>5770.0221999999994</v>
      </c>
      <c r="N41" s="122">
        <f t="shared" si="22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23"/>
        <v>52.061000000000149</v>
      </c>
      <c r="S41" s="122">
        <f t="shared" si="24"/>
        <v>236.35694000000069</v>
      </c>
      <c r="T41" s="122"/>
      <c r="U41" s="120">
        <f t="shared" si="25"/>
        <v>2776.5069400000007</v>
      </c>
      <c r="V41" s="121">
        <v>2131</v>
      </c>
      <c r="W41" s="121">
        <f t="shared" si="26"/>
        <v>168.92699999999991</v>
      </c>
      <c r="X41" s="122">
        <f t="shared" si="27"/>
        <v>766.92857999999956</v>
      </c>
      <c r="Y41" s="122"/>
      <c r="Z41" s="120">
        <f t="shared" si="28"/>
        <v>3543.43552</v>
      </c>
      <c r="AA41" s="121">
        <f>VLOOKUP(B41,Лист3!$A$2:$C$175,3,FALSE)</f>
        <v>2202.0680000000002</v>
      </c>
      <c r="AB41" s="121">
        <f t="shared" si="29"/>
        <v>71.068000000000211</v>
      </c>
      <c r="AC41" s="122">
        <f t="shared" si="30"/>
        <v>322.64872000000094</v>
      </c>
      <c r="AD41" s="122"/>
      <c r="AE41" s="120">
        <f t="shared" si="31"/>
        <v>3866.084240000001</v>
      </c>
      <c r="AF41" s="121">
        <f>VLOOKUP(A41,Лист4!$A$2:$F$175,6,FALSE)</f>
        <v>2220.0210000000002</v>
      </c>
      <c r="AG41" s="121">
        <f t="shared" si="32"/>
        <v>17.952999999999975</v>
      </c>
      <c r="AH41" s="122">
        <f t="shared" si="33"/>
        <v>81.506619999999884</v>
      </c>
      <c r="AI41" s="122">
        <v>3500</v>
      </c>
      <c r="AJ41" s="120">
        <f t="shared" si="34"/>
        <v>447.59086000000116</v>
      </c>
      <c r="AK41" s="121">
        <f>VLOOKUP(A41,Лист6!$A$2:$F$175,6,FALSE)</f>
        <v>2279.0410000000002</v>
      </c>
      <c r="AL41" s="121">
        <f t="shared" si="35"/>
        <v>59.019999999999982</v>
      </c>
      <c r="AM41" s="122">
        <f t="shared" si="36"/>
        <v>267.9507999999999</v>
      </c>
      <c r="AN41" s="122"/>
      <c r="AO41" s="120">
        <f t="shared" si="37"/>
        <v>715.541660000001</v>
      </c>
      <c r="AP41" s="123">
        <v>2709.0279999999998</v>
      </c>
      <c r="AQ41" s="121">
        <f t="shared" si="38"/>
        <v>429.98699999999963</v>
      </c>
      <c r="AR41" s="121">
        <f t="shared" si="39"/>
        <v>1952.1409799999983</v>
      </c>
      <c r="AS41" s="121"/>
      <c r="AT41" s="120">
        <f t="shared" si="40"/>
        <v>2667.6826399999991</v>
      </c>
      <c r="AU41" s="123">
        <v>3136.0569999999998</v>
      </c>
      <c r="AV41" s="121">
        <f t="shared" si="41"/>
        <v>427.029</v>
      </c>
      <c r="AW41" s="122">
        <f t="shared" si="42"/>
        <v>1938.7116599999999</v>
      </c>
      <c r="AX41" s="121"/>
      <c r="AY41" s="120">
        <f t="shared" si="43"/>
        <v>4606.394299999999</v>
      </c>
      <c r="AZ41" s="170">
        <v>3641.0929999999998</v>
      </c>
      <c r="BA41" s="121">
        <f t="shared" si="44"/>
        <v>505.03600000000006</v>
      </c>
      <c r="BB41" s="122">
        <f t="shared" si="56"/>
        <v>2429.22316</v>
      </c>
      <c r="BC41" s="121"/>
      <c r="BD41" s="144">
        <f t="shared" si="45"/>
        <v>7035.6174599999995</v>
      </c>
      <c r="BE41" s="123"/>
      <c r="BF41" s="121"/>
      <c r="BG41" s="122">
        <f t="shared" si="57"/>
        <v>0</v>
      </c>
      <c r="BH41" s="121">
        <v>1500</v>
      </c>
      <c r="BI41" s="120">
        <f t="shared" si="47"/>
        <v>5535.6174599999995</v>
      </c>
      <c r="BJ41" s="123"/>
      <c r="BK41" s="121">
        <f t="shared" si="58"/>
        <v>0</v>
      </c>
      <c r="BL41" s="122">
        <f t="shared" si="59"/>
        <v>0</v>
      </c>
      <c r="BM41" s="121"/>
      <c r="BN41" s="198">
        <f t="shared" si="60"/>
        <v>5535.6174599999995</v>
      </c>
      <c r="BO41" s="123"/>
      <c r="BP41" s="121">
        <f t="shared" si="61"/>
        <v>0</v>
      </c>
      <c r="BQ41" s="122">
        <f t="shared" si="62"/>
        <v>0</v>
      </c>
      <c r="BR41" s="121"/>
      <c r="BS41" s="120">
        <f t="shared" si="63"/>
        <v>5535.6174599999995</v>
      </c>
      <c r="BT41" s="123"/>
      <c r="BU41" s="121">
        <f t="shared" si="64"/>
        <v>0</v>
      </c>
      <c r="BV41" s="122">
        <f t="shared" si="65"/>
        <v>0</v>
      </c>
      <c r="BW41" s="121"/>
      <c r="BX41" s="120">
        <f t="shared" si="66"/>
        <v>5535.6174599999995</v>
      </c>
      <c r="BY41" s="123"/>
      <c r="BZ41" s="111">
        <f t="shared" si="67"/>
        <v>0</v>
      </c>
      <c r="CA41" s="122">
        <f t="shared" si="68"/>
        <v>0</v>
      </c>
      <c r="CB41" s="121"/>
      <c r="CC41" s="120">
        <f t="shared" si="69"/>
        <v>5535.6174599999995</v>
      </c>
      <c r="CD41" s="123"/>
      <c r="CE41" s="111">
        <f t="shared" si="70"/>
        <v>0</v>
      </c>
      <c r="CF41" s="122">
        <f t="shared" si="71"/>
        <v>0</v>
      </c>
      <c r="CG41" s="121"/>
      <c r="CH41" s="120">
        <f t="shared" si="72"/>
        <v>5535.6174599999995</v>
      </c>
      <c r="CI41" s="123"/>
      <c r="CJ41" s="111">
        <f t="shared" si="77"/>
        <v>0</v>
      </c>
      <c r="CK41" s="122">
        <f t="shared" si="74"/>
        <v>0</v>
      </c>
      <c r="CL41" s="121"/>
      <c r="CM41" s="120">
        <f t="shared" si="75"/>
        <v>5535.6174599999995</v>
      </c>
      <c r="CN41" s="121"/>
      <c r="CO41" s="196">
        <f t="shared" si="48"/>
        <v>5535.6174599999995</v>
      </c>
      <c r="CP41" s="111"/>
      <c r="CQ41" s="196">
        <f t="shared" si="49"/>
        <v>5535.6174599999995</v>
      </c>
      <c r="CR41" s="111"/>
      <c r="CS41" s="196">
        <f t="shared" si="50"/>
        <v>5535.6174599999995</v>
      </c>
      <c r="CT41" s="111"/>
      <c r="CU41" s="196">
        <f t="shared" si="51"/>
        <v>5535.6174599999995</v>
      </c>
      <c r="CV41" s="111"/>
      <c r="CW41" s="196">
        <f t="shared" si="52"/>
        <v>5535.6174599999995</v>
      </c>
      <c r="CX41" s="111"/>
      <c r="CY41" s="196">
        <f t="shared" si="53"/>
        <v>5535.6174599999995</v>
      </c>
      <c r="CZ41" s="111"/>
      <c r="DA41" s="196">
        <f t="shared" si="54"/>
        <v>5535.6174599999995</v>
      </c>
      <c r="DB41" s="111"/>
      <c r="DC41" s="196">
        <f t="shared" si="55"/>
        <v>5535.6174599999995</v>
      </c>
      <c r="DD41" s="111"/>
      <c r="DE41" s="196">
        <f t="shared" si="81"/>
        <v>5535.6174599999995</v>
      </c>
      <c r="DF41" s="111"/>
      <c r="DG41" s="196">
        <f t="shared" si="82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111"/>
      <c r="DO41" s="196">
        <f t="shared" si="5"/>
        <v>5535.6174599999995</v>
      </c>
      <c r="DP41" s="111"/>
      <c r="DQ41" s="196">
        <f t="shared" si="6"/>
        <v>5535.6174599999995</v>
      </c>
      <c r="DR41" s="111"/>
      <c r="DS41" s="196">
        <f t="shared" si="7"/>
        <v>5535.6174599999995</v>
      </c>
      <c r="DT41" s="111"/>
      <c r="DU41" s="196">
        <f t="shared" si="8"/>
        <v>5535.6174599999995</v>
      </c>
      <c r="DV41" s="111"/>
      <c r="DW41" s="196">
        <f t="shared" si="9"/>
        <v>5535.6174599999995</v>
      </c>
      <c r="DX41" s="111"/>
      <c r="DY41" s="196">
        <f t="shared" si="10"/>
        <v>5535.6174599999995</v>
      </c>
      <c r="DZ41" s="111"/>
      <c r="EA41" s="196">
        <f t="shared" si="11"/>
        <v>5535.6174599999995</v>
      </c>
      <c r="EB41" s="111"/>
      <c r="EC41" s="196">
        <f t="shared" si="12"/>
        <v>5535.6174599999995</v>
      </c>
      <c r="ED41" s="111"/>
      <c r="EE41" s="196">
        <f t="shared" si="13"/>
        <v>5535.6174599999995</v>
      </c>
      <c r="EF41" s="111"/>
      <c r="EG41" s="196">
        <f t="shared" si="14"/>
        <v>5535.6174599999995</v>
      </c>
      <c r="EH41" s="111"/>
      <c r="EI41" s="196">
        <f t="shared" si="15"/>
        <v>5535.6174599999995</v>
      </c>
      <c r="EJ41" s="111"/>
      <c r="EK41" s="196">
        <f t="shared" si="16"/>
        <v>5535.6174599999995</v>
      </c>
      <c r="EL41" s="111"/>
      <c r="EM41" s="196">
        <f t="shared" si="17"/>
        <v>5535.6174599999995</v>
      </c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80"/>
        <v>0</v>
      </c>
      <c r="G42" s="182">
        <v>0</v>
      </c>
      <c r="H42" s="183">
        <v>223.089</v>
      </c>
      <c r="I42" s="121">
        <f t="shared" si="18"/>
        <v>156.05700000000002</v>
      </c>
      <c r="J42" s="122">
        <f t="shared" si="19"/>
        <v>652.31826000000001</v>
      </c>
      <c r="K42" s="184">
        <v>444.08600000000001</v>
      </c>
      <c r="L42" s="121">
        <f t="shared" si="20"/>
        <v>220.99700000000001</v>
      </c>
      <c r="M42" s="122">
        <f t="shared" si="21"/>
        <v>1003.3263800000001</v>
      </c>
      <c r="N42" s="122">
        <f t="shared" si="22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23"/>
        <v>0</v>
      </c>
      <c r="S42" s="122">
        <f t="shared" si="24"/>
        <v>0</v>
      </c>
      <c r="T42" s="122"/>
      <c r="U42" s="120">
        <f t="shared" si="25"/>
        <v>-22.86</v>
      </c>
      <c r="V42" s="121">
        <v>444.08600000000001</v>
      </c>
      <c r="W42" s="121">
        <f t="shared" si="26"/>
        <v>0</v>
      </c>
      <c r="X42" s="122">
        <f t="shared" si="27"/>
        <v>0</v>
      </c>
      <c r="Y42" s="122"/>
      <c r="Z42" s="120">
        <f t="shared" si="28"/>
        <v>-22.86</v>
      </c>
      <c r="AA42" s="121">
        <f>VLOOKUP(B42,Лист3!$A$2:$C$175,3,FALSE)</f>
        <v>444.08600000000001</v>
      </c>
      <c r="AB42" s="121">
        <f t="shared" si="29"/>
        <v>0</v>
      </c>
      <c r="AC42" s="122">
        <f t="shared" si="30"/>
        <v>0</v>
      </c>
      <c r="AD42" s="122"/>
      <c r="AE42" s="120">
        <f t="shared" si="31"/>
        <v>-22.86</v>
      </c>
      <c r="AF42" s="126">
        <f>VLOOKUP(A42,Лист4!$A$2:$F$175,6,FALSE)</f>
        <v>444.08600000000001</v>
      </c>
      <c r="AG42" s="121">
        <f t="shared" si="32"/>
        <v>0</v>
      </c>
      <c r="AH42" s="122">
        <f t="shared" si="33"/>
        <v>0</v>
      </c>
      <c r="AI42" s="122"/>
      <c r="AJ42" s="128">
        <f t="shared" si="34"/>
        <v>-22.86</v>
      </c>
      <c r="AK42" s="121"/>
      <c r="AL42" s="121"/>
      <c r="AM42" s="122">
        <f t="shared" si="36"/>
        <v>0</v>
      </c>
      <c r="AN42" s="122"/>
      <c r="AO42" s="120">
        <f t="shared" si="37"/>
        <v>-22.86</v>
      </c>
      <c r="AP42" s="123"/>
      <c r="AQ42" s="121">
        <f t="shared" si="38"/>
        <v>0</v>
      </c>
      <c r="AR42" s="121">
        <f t="shared" si="39"/>
        <v>0</v>
      </c>
      <c r="AS42" s="121"/>
      <c r="AT42" s="120">
        <f t="shared" si="40"/>
        <v>-22.86</v>
      </c>
      <c r="AU42" s="123"/>
      <c r="AV42" s="121">
        <f t="shared" si="41"/>
        <v>0</v>
      </c>
      <c r="AW42" s="122">
        <f t="shared" si="42"/>
        <v>0</v>
      </c>
      <c r="AX42" s="121">
        <v>131.16999999999999</v>
      </c>
      <c r="AY42" s="120">
        <f t="shared" si="43"/>
        <v>-154.02999999999997</v>
      </c>
      <c r="AZ42" s="123"/>
      <c r="BA42" s="121">
        <f t="shared" si="44"/>
        <v>0</v>
      </c>
      <c r="BB42" s="122">
        <f t="shared" si="56"/>
        <v>0</v>
      </c>
      <c r="BC42" s="121"/>
      <c r="BD42" s="120">
        <f t="shared" si="45"/>
        <v>-154.02999999999997</v>
      </c>
      <c r="BE42" s="123"/>
      <c r="BF42" s="121">
        <f t="shared" si="46"/>
        <v>0</v>
      </c>
      <c r="BG42" s="122">
        <f t="shared" si="57"/>
        <v>0</v>
      </c>
      <c r="BH42" s="121"/>
      <c r="BI42" s="120">
        <f t="shared" si="47"/>
        <v>-154.02999999999997</v>
      </c>
      <c r="BJ42" s="123"/>
      <c r="BK42" s="121">
        <f t="shared" si="58"/>
        <v>0</v>
      </c>
      <c r="BL42" s="122">
        <f t="shared" si="59"/>
        <v>0</v>
      </c>
      <c r="BM42" s="121"/>
      <c r="BN42" s="144">
        <f t="shared" si="60"/>
        <v>-154.02999999999997</v>
      </c>
      <c r="BO42" s="123"/>
      <c r="BP42" s="121">
        <f t="shared" si="61"/>
        <v>0</v>
      </c>
      <c r="BQ42" s="122">
        <f t="shared" si="62"/>
        <v>0</v>
      </c>
      <c r="BR42" s="121"/>
      <c r="BS42" s="120">
        <f t="shared" si="63"/>
        <v>-154.02999999999997</v>
      </c>
      <c r="BT42" s="123"/>
      <c r="BU42" s="121">
        <f t="shared" si="64"/>
        <v>0</v>
      </c>
      <c r="BV42" s="122">
        <f t="shared" si="65"/>
        <v>0</v>
      </c>
      <c r="BW42" s="121"/>
      <c r="BX42" s="120">
        <f t="shared" si="66"/>
        <v>-154.02999999999997</v>
      </c>
      <c r="BY42" s="123"/>
      <c r="BZ42" s="111">
        <f t="shared" si="67"/>
        <v>0</v>
      </c>
      <c r="CA42" s="122">
        <f t="shared" si="68"/>
        <v>0</v>
      </c>
      <c r="CB42" s="121"/>
      <c r="CC42" s="120">
        <f t="shared" si="69"/>
        <v>-154.02999999999997</v>
      </c>
      <c r="CD42" s="123"/>
      <c r="CE42" s="111">
        <f t="shared" si="70"/>
        <v>0</v>
      </c>
      <c r="CF42" s="122">
        <f t="shared" si="71"/>
        <v>0</v>
      </c>
      <c r="CG42" s="121"/>
      <c r="CH42" s="120">
        <f t="shared" si="72"/>
        <v>-154.02999999999997</v>
      </c>
      <c r="CI42" s="123"/>
      <c r="CJ42" s="111">
        <f t="shared" si="77"/>
        <v>0</v>
      </c>
      <c r="CK42" s="122">
        <f t="shared" si="74"/>
        <v>0</v>
      </c>
      <c r="CL42" s="121"/>
      <c r="CM42" s="120">
        <f t="shared" si="75"/>
        <v>-154.02999999999997</v>
      </c>
      <c r="CN42" s="121"/>
      <c r="CO42" s="152">
        <f t="shared" si="48"/>
        <v>-154.02999999999997</v>
      </c>
      <c r="CP42" s="121"/>
      <c r="CQ42" s="152">
        <f t="shared" si="49"/>
        <v>-154.02999999999997</v>
      </c>
      <c r="CR42" s="121"/>
      <c r="CS42" s="196">
        <f t="shared" si="50"/>
        <v>-154.02999999999997</v>
      </c>
      <c r="CT42" s="121"/>
      <c r="CU42" s="196">
        <f t="shared" si="51"/>
        <v>-154.02999999999997</v>
      </c>
      <c r="CV42" s="121"/>
      <c r="CW42" s="196">
        <f t="shared" si="52"/>
        <v>-154.02999999999997</v>
      </c>
      <c r="CX42" s="121"/>
      <c r="CY42" s="196">
        <f t="shared" si="53"/>
        <v>-154.02999999999997</v>
      </c>
      <c r="CZ42" s="121"/>
      <c r="DA42" s="196">
        <f t="shared" si="54"/>
        <v>-154.02999999999997</v>
      </c>
      <c r="DB42" s="121"/>
      <c r="DC42" s="196">
        <f t="shared" si="55"/>
        <v>-154.02999999999997</v>
      </c>
      <c r="DD42" s="121"/>
      <c r="DE42" s="196">
        <f t="shared" si="81"/>
        <v>-154.02999999999997</v>
      </c>
      <c r="DF42" s="121"/>
      <c r="DG42" s="196">
        <f t="shared" si="82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121"/>
      <c r="DO42" s="196">
        <f t="shared" si="5"/>
        <v>-154.02999999999997</v>
      </c>
      <c r="DP42" s="121"/>
      <c r="DQ42" s="196">
        <f t="shared" si="6"/>
        <v>-154.02999999999997</v>
      </c>
      <c r="DR42" s="121"/>
      <c r="DS42" s="196">
        <f t="shared" si="7"/>
        <v>-154.02999999999997</v>
      </c>
      <c r="DT42" s="121"/>
      <c r="DU42" s="196">
        <f t="shared" si="8"/>
        <v>-154.02999999999997</v>
      </c>
      <c r="DV42" s="121"/>
      <c r="DW42" s="196">
        <f t="shared" si="9"/>
        <v>-154.02999999999997</v>
      </c>
      <c r="DX42" s="121"/>
      <c r="DY42" s="196">
        <f t="shared" si="10"/>
        <v>-154.02999999999997</v>
      </c>
      <c r="DZ42" s="121"/>
      <c r="EA42" s="196">
        <f t="shared" si="11"/>
        <v>-154.02999999999997</v>
      </c>
      <c r="EB42" s="121"/>
      <c r="EC42" s="196">
        <f t="shared" si="12"/>
        <v>-154.02999999999997</v>
      </c>
      <c r="ED42" s="121"/>
      <c r="EE42" s="196">
        <f t="shared" si="13"/>
        <v>-154.02999999999997</v>
      </c>
      <c r="EF42" s="121"/>
      <c r="EG42" s="196">
        <f t="shared" si="14"/>
        <v>-154.02999999999997</v>
      </c>
      <c r="EH42" s="121"/>
      <c r="EI42" s="196">
        <f t="shared" si="15"/>
        <v>-154.02999999999997</v>
      </c>
      <c r="EJ42" s="121"/>
      <c r="EK42" s="196">
        <f t="shared" si="16"/>
        <v>-154.02999999999997</v>
      </c>
      <c r="EL42" s="121"/>
      <c r="EM42" s="196">
        <f t="shared" si="17"/>
        <v>-154.02999999999997</v>
      </c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80"/>
        <v>0</v>
      </c>
      <c r="G43" s="222">
        <v>0</v>
      </c>
      <c r="H43" s="223">
        <v>1430.0219999999999</v>
      </c>
      <c r="I43" s="96">
        <f t="shared" si="18"/>
        <v>892.97499999999991</v>
      </c>
      <c r="J43" s="224">
        <f t="shared" si="19"/>
        <v>3732.6354999999994</v>
      </c>
      <c r="K43" s="225">
        <v>2347.0700000000002</v>
      </c>
      <c r="L43" s="96">
        <f t="shared" si="20"/>
        <v>917.04800000000023</v>
      </c>
      <c r="M43" s="224">
        <f t="shared" si="21"/>
        <v>4163.3979200000012</v>
      </c>
      <c r="N43" s="224">
        <f t="shared" si="22"/>
        <v>7896.0334200000007</v>
      </c>
      <c r="O43" s="224">
        <f t="shared" ref="O43:O58" si="83">C43+G43+J43+M43-P43</f>
        <v>5999.7434200000007</v>
      </c>
      <c r="P43" s="226">
        <v>1641.16</v>
      </c>
      <c r="Q43" s="96">
        <v>2391.0790000000002</v>
      </c>
      <c r="R43" s="96">
        <f t="shared" si="23"/>
        <v>44.009000000000015</v>
      </c>
      <c r="S43" s="224">
        <f t="shared" si="24"/>
        <v>199.80086000000006</v>
      </c>
      <c r="T43" s="224"/>
      <c r="U43" s="226">
        <f t="shared" si="25"/>
        <v>1840.9608600000001</v>
      </c>
      <c r="V43" s="96">
        <v>2393.0039999999999</v>
      </c>
      <c r="W43" s="96">
        <f t="shared" si="26"/>
        <v>1.9249999999997272</v>
      </c>
      <c r="X43" s="224">
        <f t="shared" si="27"/>
        <v>8.7394999999987615</v>
      </c>
      <c r="Y43" s="224"/>
      <c r="Z43" s="226">
        <f t="shared" si="28"/>
        <v>1849.7003599999989</v>
      </c>
      <c r="AA43" s="96">
        <f>VLOOKUP(B43,Лист3!$A$2:$C$175,3,FALSE)</f>
        <v>2400.0390000000002</v>
      </c>
      <c r="AB43" s="96">
        <f t="shared" si="29"/>
        <v>7.0350000000003092</v>
      </c>
      <c r="AC43" s="224">
        <f t="shared" si="30"/>
        <v>31.938900000001404</v>
      </c>
      <c r="AD43" s="224"/>
      <c r="AE43" s="226">
        <f t="shared" si="31"/>
        <v>1881.6392600000004</v>
      </c>
      <c r="AF43" s="96">
        <f>VLOOKUP(A43,Лист4!$A$2:$F$175,6,FALSE)</f>
        <v>2403.0949999999998</v>
      </c>
      <c r="AG43" s="96">
        <f t="shared" si="32"/>
        <v>3.0559999999995853</v>
      </c>
      <c r="AH43" s="224">
        <f t="shared" si="33"/>
        <v>13.874239999998117</v>
      </c>
      <c r="AI43" s="224"/>
      <c r="AJ43" s="226">
        <f t="shared" si="34"/>
        <v>1895.5134999999984</v>
      </c>
      <c r="AK43" s="96">
        <f>VLOOKUP(A43,Лист6!$A$2:$F$175,6,FALSE)</f>
        <v>2404.011</v>
      </c>
      <c r="AL43" s="96">
        <f t="shared" si="35"/>
        <v>0.91600000000016735</v>
      </c>
      <c r="AM43" s="224">
        <f t="shared" si="36"/>
        <v>4.1586400000007595</v>
      </c>
      <c r="AN43" s="224"/>
      <c r="AO43" s="226">
        <f t="shared" si="37"/>
        <v>1899.6721399999992</v>
      </c>
      <c r="AP43" s="91">
        <v>2561.0100000000002</v>
      </c>
      <c r="AQ43" s="96">
        <f t="shared" si="38"/>
        <v>156.99900000000025</v>
      </c>
      <c r="AR43" s="96">
        <f t="shared" si="39"/>
        <v>712.77546000000109</v>
      </c>
      <c r="AS43" s="96"/>
      <c r="AT43" s="226">
        <f t="shared" si="40"/>
        <v>2612.4476000000004</v>
      </c>
      <c r="AU43" s="91">
        <v>2894.0940000000001</v>
      </c>
      <c r="AV43" s="96">
        <f t="shared" si="41"/>
        <v>333.08399999999983</v>
      </c>
      <c r="AW43" s="224">
        <f t="shared" si="42"/>
        <v>1512.2013599999993</v>
      </c>
      <c r="AX43" s="96"/>
      <c r="AY43" s="226">
        <f t="shared" si="43"/>
        <v>4124.6489599999995</v>
      </c>
      <c r="AZ43" s="91">
        <v>3259.0160000000001</v>
      </c>
      <c r="BA43" s="96">
        <f t="shared" si="44"/>
        <v>364.92200000000003</v>
      </c>
      <c r="BB43" s="224">
        <f t="shared" si="56"/>
        <v>1755.2748200000001</v>
      </c>
      <c r="BC43" s="96"/>
      <c r="BD43" s="226">
        <f t="shared" si="45"/>
        <v>5879.9237799999992</v>
      </c>
      <c r="BE43" s="91">
        <v>3347.09</v>
      </c>
      <c r="BF43" s="96">
        <f t="shared" si="46"/>
        <v>88.074000000000069</v>
      </c>
      <c r="BG43" s="224">
        <f t="shared" si="57"/>
        <v>423.63594000000029</v>
      </c>
      <c r="BH43" s="96"/>
      <c r="BI43" s="226">
        <f t="shared" si="47"/>
        <v>6303.5597199999993</v>
      </c>
      <c r="BJ43" s="91">
        <v>3700.0630000000001</v>
      </c>
      <c r="BK43" s="96">
        <f t="shared" si="58"/>
        <v>352.97299999999996</v>
      </c>
      <c r="BL43" s="224">
        <f t="shared" si="59"/>
        <v>1697.8001299999996</v>
      </c>
      <c r="BM43" s="96"/>
      <c r="BN43" s="226">
        <f t="shared" si="60"/>
        <v>8001.3598499999989</v>
      </c>
      <c r="BO43" s="91">
        <v>4120.0519999999997</v>
      </c>
      <c r="BP43" s="96">
        <f t="shared" si="61"/>
        <v>419.98899999999958</v>
      </c>
      <c r="BQ43" s="224">
        <f t="shared" si="62"/>
        <v>2020.1470899999979</v>
      </c>
      <c r="BR43" s="96"/>
      <c r="BS43" s="226">
        <f t="shared" si="63"/>
        <v>10021.506939999997</v>
      </c>
      <c r="BT43" s="91">
        <v>4165.0020000000004</v>
      </c>
      <c r="BU43" s="96">
        <f t="shared" si="64"/>
        <v>44.950000000000728</v>
      </c>
      <c r="BV43" s="224">
        <f t="shared" si="65"/>
        <v>216.20950000000349</v>
      </c>
      <c r="BW43" s="96"/>
      <c r="BX43" s="226">
        <f t="shared" si="66"/>
        <v>10237.71644</v>
      </c>
      <c r="BY43" s="91">
        <v>4176.0209999999997</v>
      </c>
      <c r="BZ43" s="217">
        <f t="shared" si="67"/>
        <v>11.018999999999323</v>
      </c>
      <c r="CA43" s="224">
        <f t="shared" si="68"/>
        <v>53.001389999996739</v>
      </c>
      <c r="CB43" s="96"/>
      <c r="CC43" s="226">
        <f t="shared" si="69"/>
        <v>10290.717829999998</v>
      </c>
      <c r="CD43" s="91">
        <v>4176.0209999999997</v>
      </c>
      <c r="CE43" s="217">
        <f t="shared" si="70"/>
        <v>0</v>
      </c>
      <c r="CF43" s="224">
        <f t="shared" si="71"/>
        <v>0</v>
      </c>
      <c r="CG43" s="96"/>
      <c r="CH43" s="226">
        <f t="shared" si="72"/>
        <v>10290.717829999998</v>
      </c>
      <c r="CI43" s="91">
        <v>4192.08</v>
      </c>
      <c r="CJ43" s="217">
        <f t="shared" si="77"/>
        <v>16.059000000000196</v>
      </c>
      <c r="CK43" s="224">
        <f t="shared" si="74"/>
        <v>77.243790000000942</v>
      </c>
      <c r="CL43" s="96"/>
      <c r="CM43" s="287">
        <f t="shared" si="75"/>
        <v>10367.961619999998</v>
      </c>
      <c r="CN43" s="217"/>
      <c r="CO43" s="289">
        <f t="shared" si="48"/>
        <v>10367.961619999998</v>
      </c>
      <c r="CP43" s="217">
        <v>10000</v>
      </c>
      <c r="CQ43" s="289">
        <f t="shared" si="49"/>
        <v>367.96161999999822</v>
      </c>
      <c r="CR43" s="217"/>
      <c r="CS43" s="289">
        <f t="shared" si="50"/>
        <v>367.96161999999822</v>
      </c>
      <c r="CT43" s="217"/>
      <c r="CU43" s="289">
        <f t="shared" si="51"/>
        <v>367.96161999999822</v>
      </c>
      <c r="CV43" s="217"/>
      <c r="CW43" s="289">
        <f t="shared" si="52"/>
        <v>367.96161999999822</v>
      </c>
      <c r="CX43" s="217"/>
      <c r="CY43" s="289">
        <f t="shared" si="53"/>
        <v>367.96161999999822</v>
      </c>
      <c r="CZ43" s="217"/>
      <c r="DA43" s="289">
        <f t="shared" si="54"/>
        <v>367.96161999999822</v>
      </c>
      <c r="DB43" s="217"/>
      <c r="DC43" s="289">
        <f t="shared" si="55"/>
        <v>367.96161999999822</v>
      </c>
      <c r="DD43" s="217"/>
      <c r="DE43" s="289">
        <f t="shared" si="81"/>
        <v>367.96161999999822</v>
      </c>
      <c r="DF43" s="217"/>
      <c r="DG43" s="289">
        <f t="shared" si="82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  <c r="DN43" s="217"/>
      <c r="DO43" s="289">
        <f t="shared" si="5"/>
        <v>367.96161999999822</v>
      </c>
      <c r="DP43" s="217"/>
      <c r="DQ43" s="289">
        <f t="shared" si="6"/>
        <v>367.96161999999822</v>
      </c>
      <c r="DR43" s="217"/>
      <c r="DS43" s="289">
        <f t="shared" si="7"/>
        <v>367.96161999999822</v>
      </c>
      <c r="DT43" s="217"/>
      <c r="DU43" s="289">
        <f t="shared" si="8"/>
        <v>367.96161999999822</v>
      </c>
      <c r="DV43" s="217"/>
      <c r="DW43" s="289">
        <f t="shared" si="9"/>
        <v>367.96161999999822</v>
      </c>
      <c r="DX43" s="217"/>
      <c r="DY43" s="289">
        <f t="shared" si="10"/>
        <v>367.96161999999822</v>
      </c>
      <c r="DZ43" s="217"/>
      <c r="EA43" s="289">
        <f t="shared" si="11"/>
        <v>367.96161999999822</v>
      </c>
      <c r="EB43" s="217"/>
      <c r="EC43" s="289">
        <f t="shared" si="12"/>
        <v>367.96161999999822</v>
      </c>
      <c r="ED43" s="217"/>
      <c r="EE43" s="289">
        <f t="shared" si="13"/>
        <v>367.96161999999822</v>
      </c>
      <c r="EF43" s="217"/>
      <c r="EG43" s="289">
        <f t="shared" si="14"/>
        <v>367.96161999999822</v>
      </c>
      <c r="EH43" s="217"/>
      <c r="EI43" s="289">
        <f t="shared" si="15"/>
        <v>367.96161999999822</v>
      </c>
      <c r="EJ43" s="217"/>
      <c r="EK43" s="289">
        <f t="shared" si="16"/>
        <v>367.96161999999822</v>
      </c>
      <c r="EL43" s="217"/>
      <c r="EM43" s="289">
        <f t="shared" si="17"/>
        <v>367.96161999999822</v>
      </c>
    </row>
    <row r="44" spans="1:246" s="234" customFormat="1" ht="15.75" customHeight="1" thickBot="1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80"/>
        <v>772.97607655502395</v>
      </c>
      <c r="G44" s="222">
        <v>3231.04</v>
      </c>
      <c r="H44" s="223">
        <v>3324.047</v>
      </c>
      <c r="I44" s="96">
        <f t="shared" si="18"/>
        <v>1084.989</v>
      </c>
      <c r="J44" s="224">
        <f t="shared" si="19"/>
        <v>4535.2540199999994</v>
      </c>
      <c r="K44" s="225">
        <v>4330.027</v>
      </c>
      <c r="L44" s="96">
        <f t="shared" si="20"/>
        <v>1005.98</v>
      </c>
      <c r="M44" s="224">
        <f t="shared" si="21"/>
        <v>4567.1491999999998</v>
      </c>
      <c r="N44" s="224">
        <f t="shared" si="22"/>
        <v>12333.443219999999</v>
      </c>
      <c r="O44" s="224">
        <f t="shared" si="83"/>
        <v>10569.983219999998</v>
      </c>
      <c r="P44" s="226">
        <v>1660.68</v>
      </c>
      <c r="Q44" s="96">
        <v>4899.0309999999999</v>
      </c>
      <c r="R44" s="96">
        <f t="shared" si="23"/>
        <v>569.00399999999991</v>
      </c>
      <c r="S44" s="224">
        <f t="shared" si="24"/>
        <v>2583.2781599999994</v>
      </c>
      <c r="T44" s="224">
        <v>760.68</v>
      </c>
      <c r="U44" s="240">
        <f t="shared" si="25"/>
        <v>3483.2781599999994</v>
      </c>
      <c r="V44" s="96">
        <v>5944.027</v>
      </c>
      <c r="W44" s="104">
        <f t="shared" si="26"/>
        <v>1044.9960000000001</v>
      </c>
      <c r="X44" s="241">
        <f t="shared" si="27"/>
        <v>4744.2818400000006</v>
      </c>
      <c r="Y44" s="241"/>
      <c r="Z44" s="240">
        <f t="shared" si="28"/>
        <v>8227.56</v>
      </c>
      <c r="AA44" s="104">
        <f>VLOOKUP(B44,Лист3!$A$2:$C$175,3,FALSE)</f>
        <v>6438.0150000000003</v>
      </c>
      <c r="AB44" s="104">
        <f t="shared" si="29"/>
        <v>493.98800000000028</v>
      </c>
      <c r="AC44" s="241">
        <f t="shared" si="30"/>
        <v>2242.7055200000013</v>
      </c>
      <c r="AD44" s="241">
        <v>8227.56</v>
      </c>
      <c r="AE44" s="240">
        <f t="shared" si="31"/>
        <v>2242.7055200000013</v>
      </c>
      <c r="AF44" s="104">
        <f>VLOOKUP(A44,Лист4!$A$2:$F$175,6,FALSE)</f>
        <v>6791.06</v>
      </c>
      <c r="AG44" s="104">
        <f t="shared" si="32"/>
        <v>353.04500000000007</v>
      </c>
      <c r="AH44" s="241">
        <f t="shared" si="33"/>
        <v>1602.8243000000004</v>
      </c>
      <c r="AI44" s="241">
        <v>2242.71</v>
      </c>
      <c r="AJ44" s="240">
        <f t="shared" si="34"/>
        <v>1602.8198200000015</v>
      </c>
      <c r="AK44" s="104">
        <f>VLOOKUP(A44,Лист6!$A$2:$F$175,6,FALSE)</f>
        <v>7072.0159999999996</v>
      </c>
      <c r="AL44" s="104">
        <f t="shared" si="35"/>
        <v>280.95599999999922</v>
      </c>
      <c r="AM44" s="241">
        <f t="shared" si="36"/>
        <v>1275.5402399999964</v>
      </c>
      <c r="AN44" s="241"/>
      <c r="AO44" s="240">
        <f t="shared" si="37"/>
        <v>2878.3600599999982</v>
      </c>
      <c r="AP44" s="103">
        <v>7180.13</v>
      </c>
      <c r="AQ44" s="104">
        <f t="shared" si="38"/>
        <v>108.11400000000049</v>
      </c>
      <c r="AR44" s="104">
        <f t="shared" si="39"/>
        <v>490.83756000000221</v>
      </c>
      <c r="AS44" s="104">
        <v>2879</v>
      </c>
      <c r="AT44" s="240">
        <f t="shared" si="40"/>
        <v>490.19762000000037</v>
      </c>
      <c r="AU44" s="103">
        <v>7195.0950000000003</v>
      </c>
      <c r="AV44" s="104">
        <f t="shared" si="41"/>
        <v>14.965000000000146</v>
      </c>
      <c r="AW44" s="241">
        <f t="shared" si="42"/>
        <v>67.94110000000066</v>
      </c>
      <c r="AX44" s="104"/>
      <c r="AY44" s="240">
        <f t="shared" si="43"/>
        <v>558.13872000000106</v>
      </c>
      <c r="AZ44" s="103">
        <v>7195.0950000000003</v>
      </c>
      <c r="BA44" s="104">
        <f t="shared" si="44"/>
        <v>0</v>
      </c>
      <c r="BB44" s="224">
        <f t="shared" si="56"/>
        <v>0</v>
      </c>
      <c r="BC44" s="104"/>
      <c r="BD44" s="240">
        <f t="shared" si="45"/>
        <v>558.13872000000106</v>
      </c>
      <c r="BE44" s="103">
        <v>7195.0950000000003</v>
      </c>
      <c r="BF44" s="104">
        <f t="shared" si="46"/>
        <v>0</v>
      </c>
      <c r="BG44" s="224">
        <f t="shared" si="57"/>
        <v>0</v>
      </c>
      <c r="BH44" s="104"/>
      <c r="BI44" s="240">
        <f t="shared" si="47"/>
        <v>558.13872000000106</v>
      </c>
      <c r="BJ44" s="103">
        <v>7195.0950000000003</v>
      </c>
      <c r="BK44" s="104">
        <f t="shared" si="58"/>
        <v>0</v>
      </c>
      <c r="BL44" s="224">
        <f t="shared" si="59"/>
        <v>0</v>
      </c>
      <c r="BM44" s="104"/>
      <c r="BN44" s="226">
        <f t="shared" si="60"/>
        <v>558.13872000000106</v>
      </c>
      <c r="BO44" s="103"/>
      <c r="BP44" s="96">
        <v>0</v>
      </c>
      <c r="BQ44" s="224">
        <f t="shared" si="62"/>
        <v>0</v>
      </c>
      <c r="BR44" s="104"/>
      <c r="BS44" s="226">
        <f t="shared" si="63"/>
        <v>558.13872000000106</v>
      </c>
      <c r="BT44" s="103"/>
      <c r="BU44" s="96">
        <f t="shared" si="64"/>
        <v>0</v>
      </c>
      <c r="BV44" s="224">
        <f t="shared" si="65"/>
        <v>0</v>
      </c>
      <c r="BW44" s="104"/>
      <c r="BX44" s="226">
        <f t="shared" si="66"/>
        <v>558.13872000000106</v>
      </c>
      <c r="BY44" s="103"/>
      <c r="BZ44" s="217">
        <f t="shared" si="67"/>
        <v>0</v>
      </c>
      <c r="CA44" s="224">
        <f t="shared" si="68"/>
        <v>0</v>
      </c>
      <c r="CB44" s="104"/>
      <c r="CC44" s="226">
        <f t="shared" si="69"/>
        <v>558.13872000000106</v>
      </c>
      <c r="CD44" s="103"/>
      <c r="CE44" s="217">
        <f t="shared" si="70"/>
        <v>0</v>
      </c>
      <c r="CF44" s="224">
        <f t="shared" si="71"/>
        <v>0</v>
      </c>
      <c r="CG44" s="104"/>
      <c r="CH44" s="226">
        <f t="shared" si="72"/>
        <v>558.13872000000106</v>
      </c>
      <c r="CI44" s="103"/>
      <c r="CJ44" s="217">
        <f t="shared" si="77"/>
        <v>0</v>
      </c>
      <c r="CK44" s="224">
        <f t="shared" si="74"/>
        <v>0</v>
      </c>
      <c r="CL44" s="104"/>
      <c r="CM44" s="287">
        <f t="shared" si="75"/>
        <v>558.13872000000106</v>
      </c>
      <c r="CN44" s="217"/>
      <c r="CO44" s="289">
        <f t="shared" si="48"/>
        <v>558.13872000000106</v>
      </c>
      <c r="CP44" s="217"/>
      <c r="CQ44" s="289">
        <f t="shared" si="49"/>
        <v>558.13872000000106</v>
      </c>
      <c r="CR44" s="217"/>
      <c r="CS44" s="289">
        <f t="shared" si="50"/>
        <v>558.13872000000106</v>
      </c>
      <c r="CT44" s="217"/>
      <c r="CU44" s="289">
        <f t="shared" si="51"/>
        <v>558.13872000000106</v>
      </c>
      <c r="CV44" s="217"/>
      <c r="CW44" s="289">
        <f t="shared" si="52"/>
        <v>558.13872000000106</v>
      </c>
      <c r="CX44" s="217"/>
      <c r="CY44" s="289">
        <f t="shared" si="53"/>
        <v>558.13872000000106</v>
      </c>
      <c r="CZ44" s="217"/>
      <c r="DA44" s="289">
        <f t="shared" si="54"/>
        <v>558.13872000000106</v>
      </c>
      <c r="DB44" s="217"/>
      <c r="DC44" s="289">
        <f t="shared" si="55"/>
        <v>558.13872000000106</v>
      </c>
      <c r="DD44" s="217"/>
      <c r="DE44" s="289">
        <f t="shared" si="81"/>
        <v>558.13872000000106</v>
      </c>
      <c r="DF44" s="217"/>
      <c r="DG44" s="289">
        <f t="shared" si="82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  <c r="DN44" s="217"/>
      <c r="DO44" s="289">
        <f t="shared" si="5"/>
        <v>558.13872000000106</v>
      </c>
      <c r="DP44" s="217"/>
      <c r="DQ44" s="289">
        <f t="shared" si="6"/>
        <v>558.13872000000106</v>
      </c>
      <c r="DR44" s="217"/>
      <c r="DS44" s="289">
        <f t="shared" si="7"/>
        <v>558.13872000000106</v>
      </c>
      <c r="DT44" s="217"/>
      <c r="DU44" s="289">
        <f t="shared" si="8"/>
        <v>558.13872000000106</v>
      </c>
      <c r="DV44" s="217"/>
      <c r="DW44" s="289">
        <f t="shared" si="9"/>
        <v>558.13872000000106</v>
      </c>
      <c r="DX44" s="217"/>
      <c r="DY44" s="289">
        <f t="shared" si="10"/>
        <v>558.13872000000106</v>
      </c>
      <c r="DZ44" s="217"/>
      <c r="EA44" s="289">
        <f t="shared" si="11"/>
        <v>558.13872000000106</v>
      </c>
      <c r="EB44" s="217"/>
      <c r="EC44" s="289">
        <f t="shared" si="12"/>
        <v>558.13872000000106</v>
      </c>
      <c r="ED44" s="217"/>
      <c r="EE44" s="289">
        <f t="shared" si="13"/>
        <v>558.13872000000106</v>
      </c>
      <c r="EF44" s="217"/>
      <c r="EG44" s="289">
        <f t="shared" si="14"/>
        <v>558.13872000000106</v>
      </c>
      <c r="EH44" s="217"/>
      <c r="EI44" s="289">
        <f t="shared" si="15"/>
        <v>558.13872000000106</v>
      </c>
      <c r="EJ44" s="217">
        <v>558</v>
      </c>
      <c r="EK44" s="289">
        <f t="shared" si="16"/>
        <v>0.138720000001058</v>
      </c>
      <c r="EL44" s="217"/>
      <c r="EM44" s="289">
        <f t="shared" si="17"/>
        <v>0.138720000001058</v>
      </c>
    </row>
    <row r="45" spans="1:246" s="124" customFormat="1" ht="15.75" customHeight="1" thickBot="1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80"/>
        <v>0</v>
      </c>
      <c r="G45" s="182">
        <v>0</v>
      </c>
      <c r="H45" s="183">
        <v>998.01700000000005</v>
      </c>
      <c r="I45" s="121">
        <f t="shared" si="18"/>
        <v>547.95000000000005</v>
      </c>
      <c r="J45" s="122">
        <f t="shared" si="19"/>
        <v>2290.431</v>
      </c>
      <c r="K45" s="184">
        <v>1390.069</v>
      </c>
      <c r="L45" s="121">
        <f t="shared" si="20"/>
        <v>392.05199999999991</v>
      </c>
      <c r="M45" s="122">
        <f t="shared" si="21"/>
        <v>1779.9160799999995</v>
      </c>
      <c r="N45" s="122">
        <f t="shared" si="22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23"/>
        <v>37.996000000000095</v>
      </c>
      <c r="S45" s="122">
        <f t="shared" si="24"/>
        <v>172.50184000000044</v>
      </c>
      <c r="T45" s="122"/>
      <c r="U45" s="120">
        <f t="shared" si="25"/>
        <v>4936.9918400000006</v>
      </c>
      <c r="V45" s="121">
        <v>1451.0740000000001</v>
      </c>
      <c r="W45" s="121">
        <f t="shared" si="26"/>
        <v>23.009000000000015</v>
      </c>
      <c r="X45" s="122">
        <f t="shared" si="27"/>
        <v>104.46086000000007</v>
      </c>
      <c r="Y45" s="122"/>
      <c r="Z45" s="120">
        <f t="shared" si="28"/>
        <v>5041.4527000000007</v>
      </c>
      <c r="AA45" s="121">
        <f>VLOOKUP(B45,Лист3!$A$2:$C$175,3,FALSE)</f>
        <v>1636.05</v>
      </c>
      <c r="AB45" s="121">
        <f t="shared" si="29"/>
        <v>184.97599999999989</v>
      </c>
      <c r="AC45" s="122">
        <f t="shared" si="30"/>
        <v>839.7910399999995</v>
      </c>
      <c r="AD45" s="122"/>
      <c r="AE45" s="120">
        <f t="shared" si="31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56"/>
        <v>0</v>
      </c>
      <c r="BC45" s="121"/>
      <c r="BD45" s="120"/>
      <c r="BE45" s="123"/>
      <c r="BF45" s="121"/>
      <c r="BG45" s="122">
        <f t="shared" si="57"/>
        <v>0</v>
      </c>
      <c r="BH45" s="121"/>
      <c r="BI45" s="120"/>
      <c r="BJ45" s="123"/>
      <c r="BK45" s="121"/>
      <c r="BL45" s="122">
        <f t="shared" si="59"/>
        <v>0</v>
      </c>
      <c r="BM45" s="121"/>
      <c r="BN45" s="197">
        <f>AJ45</f>
        <v>6439.6319599999997</v>
      </c>
      <c r="BO45" s="123"/>
      <c r="BP45" s="121">
        <f t="shared" si="61"/>
        <v>0</v>
      </c>
      <c r="BQ45" s="122">
        <f t="shared" si="62"/>
        <v>0</v>
      </c>
      <c r="BR45" s="121"/>
      <c r="BS45" s="120">
        <f t="shared" si="63"/>
        <v>6439.6319599999997</v>
      </c>
      <c r="BT45" s="123"/>
      <c r="BU45" s="121">
        <f t="shared" si="64"/>
        <v>0</v>
      </c>
      <c r="BV45" s="122">
        <f t="shared" si="65"/>
        <v>0</v>
      </c>
      <c r="BW45" s="121"/>
      <c r="BX45" s="120">
        <f t="shared" si="66"/>
        <v>6439.6319599999997</v>
      </c>
      <c r="BY45" s="123"/>
      <c r="BZ45" s="111">
        <f t="shared" si="67"/>
        <v>0</v>
      </c>
      <c r="CA45" s="122">
        <f t="shared" si="68"/>
        <v>0</v>
      </c>
      <c r="CB45" s="121"/>
      <c r="CC45" s="120">
        <f t="shared" si="69"/>
        <v>6439.6319599999997</v>
      </c>
      <c r="CD45" s="123"/>
      <c r="CE45" s="111">
        <f t="shared" si="70"/>
        <v>0</v>
      </c>
      <c r="CF45" s="122">
        <f t="shared" si="71"/>
        <v>0</v>
      </c>
      <c r="CG45" s="121"/>
      <c r="CH45" s="120">
        <f t="shared" si="72"/>
        <v>6439.6319599999997</v>
      </c>
      <c r="CI45" s="123"/>
      <c r="CJ45" s="111">
        <f t="shared" si="77"/>
        <v>0</v>
      </c>
      <c r="CK45" s="122">
        <f t="shared" si="74"/>
        <v>0</v>
      </c>
      <c r="CL45" s="121"/>
      <c r="CM45" s="120">
        <f t="shared" si="75"/>
        <v>6439.6319599999997</v>
      </c>
      <c r="CN45" s="121"/>
      <c r="CO45" s="196">
        <f t="shared" si="48"/>
        <v>6439.6319599999997</v>
      </c>
      <c r="CP45" s="111"/>
      <c r="CQ45" s="196">
        <f t="shared" si="49"/>
        <v>6439.6319599999997</v>
      </c>
      <c r="CR45" s="111"/>
      <c r="CS45" s="196">
        <f t="shared" si="50"/>
        <v>6439.6319599999997</v>
      </c>
      <c r="CT45" s="111"/>
      <c r="CU45" s="196">
        <f t="shared" si="51"/>
        <v>6439.6319599999997</v>
      </c>
      <c r="CV45" s="111"/>
      <c r="CW45" s="196">
        <f t="shared" si="52"/>
        <v>6439.6319599999997</v>
      </c>
      <c r="CX45" s="111"/>
      <c r="CY45" s="196">
        <f t="shared" si="53"/>
        <v>6439.6319599999997</v>
      </c>
      <c r="CZ45" s="111"/>
      <c r="DA45" s="196">
        <f t="shared" si="54"/>
        <v>6439.6319599999997</v>
      </c>
      <c r="DB45" s="111"/>
      <c r="DC45" s="196">
        <f t="shared" si="55"/>
        <v>6439.6319599999997</v>
      </c>
      <c r="DD45" s="111"/>
      <c r="DE45" s="196">
        <f t="shared" si="81"/>
        <v>6439.6319599999997</v>
      </c>
      <c r="DF45" s="111"/>
      <c r="DG45" s="196">
        <f t="shared" si="82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111">
        <v>6439.63</v>
      </c>
      <c r="DO45" s="196">
        <f t="shared" si="5"/>
        <v>1.9599999995989492E-3</v>
      </c>
      <c r="DP45" s="111"/>
      <c r="DQ45" s="196">
        <f t="shared" si="6"/>
        <v>1.9599999995989492E-3</v>
      </c>
      <c r="DR45" s="111"/>
      <c r="DS45" s="196">
        <f t="shared" si="7"/>
        <v>1.9599999995989492E-3</v>
      </c>
      <c r="DT45" s="111"/>
      <c r="DU45" s="196">
        <f t="shared" si="8"/>
        <v>1.9599999995989492E-3</v>
      </c>
      <c r="DV45" s="111"/>
      <c r="DW45" s="196">
        <f t="shared" si="9"/>
        <v>1.9599999995989492E-3</v>
      </c>
      <c r="DX45" s="111"/>
      <c r="DY45" s="196">
        <f t="shared" si="10"/>
        <v>1.9599999995989492E-3</v>
      </c>
      <c r="DZ45" s="111"/>
      <c r="EA45" s="196">
        <f t="shared" si="11"/>
        <v>1.9599999995989492E-3</v>
      </c>
      <c r="EB45" s="111"/>
      <c r="EC45" s="196">
        <f t="shared" si="12"/>
        <v>1.9599999995989492E-3</v>
      </c>
      <c r="ED45" s="111"/>
      <c r="EE45" s="196">
        <f t="shared" si="13"/>
        <v>1.9599999995989492E-3</v>
      </c>
      <c r="EF45" s="111"/>
      <c r="EG45" s="196">
        <f t="shared" si="14"/>
        <v>1.9599999995989492E-3</v>
      </c>
      <c r="EH45" s="111"/>
      <c r="EI45" s="196">
        <f t="shared" si="15"/>
        <v>1.9599999995989492E-3</v>
      </c>
      <c r="EJ45" s="111"/>
      <c r="EK45" s="196">
        <f t="shared" si="16"/>
        <v>1.9599999995989492E-3</v>
      </c>
      <c r="EL45" s="111"/>
      <c r="EM45" s="196">
        <f t="shared" si="17"/>
        <v>1.9599999995989492E-3</v>
      </c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80"/>
        <v>73</v>
      </c>
      <c r="G46" s="182">
        <v>305.14</v>
      </c>
      <c r="H46" s="183">
        <v>1385.0360000000001</v>
      </c>
      <c r="I46" s="121">
        <f t="shared" si="18"/>
        <v>498.02600000000007</v>
      </c>
      <c r="J46" s="122">
        <f t="shared" si="19"/>
        <v>2081.7486800000001</v>
      </c>
      <c r="K46" s="184">
        <v>3500.0230000000001</v>
      </c>
      <c r="L46" s="121">
        <f t="shared" si="20"/>
        <v>2114.9870000000001</v>
      </c>
      <c r="M46" s="122">
        <f t="shared" si="21"/>
        <v>9602.0409799999998</v>
      </c>
      <c r="N46" s="122">
        <f t="shared" si="22"/>
        <v>11988.92966</v>
      </c>
      <c r="O46" s="122">
        <f t="shared" si="83"/>
        <v>6999.9996599999995</v>
      </c>
      <c r="P46" s="120">
        <v>2375.16</v>
      </c>
      <c r="Q46" s="121">
        <v>3923.0250000000001</v>
      </c>
      <c r="R46" s="121">
        <f t="shared" si="23"/>
        <v>423.00199999999995</v>
      </c>
      <c r="S46" s="122">
        <f t="shared" si="24"/>
        <v>1920.4290799999999</v>
      </c>
      <c r="T46" s="122"/>
      <c r="U46" s="120">
        <f t="shared" si="25"/>
        <v>4295.5890799999997</v>
      </c>
      <c r="V46" s="121">
        <v>4536.0020000000004</v>
      </c>
      <c r="W46" s="121">
        <f t="shared" si="26"/>
        <v>612.97700000000032</v>
      </c>
      <c r="X46" s="122">
        <f t="shared" si="27"/>
        <v>2782.9155800000017</v>
      </c>
      <c r="Y46" s="122">
        <v>7500</v>
      </c>
      <c r="Z46" s="120">
        <f t="shared" si="28"/>
        <v>-421.49533999999858</v>
      </c>
      <c r="AA46" s="121">
        <f>VLOOKUP(B46,Лист3!$A$2:$C$175,3,FALSE)</f>
        <v>4984.0280000000002</v>
      </c>
      <c r="AB46" s="121">
        <f t="shared" si="29"/>
        <v>448.02599999999984</v>
      </c>
      <c r="AC46" s="122">
        <f t="shared" si="30"/>
        <v>2034.0380399999992</v>
      </c>
      <c r="AD46" s="122"/>
      <c r="AE46" s="120">
        <f t="shared" si="31"/>
        <v>1612.5427000000007</v>
      </c>
      <c r="AF46" s="121">
        <f>VLOOKUP(A46,Лист4!$A$2:$F$175,6,FALSE)</f>
        <v>5645.03</v>
      </c>
      <c r="AG46" s="121">
        <f t="shared" si="32"/>
        <v>661.0019999999995</v>
      </c>
      <c r="AH46" s="122">
        <f t="shared" si="33"/>
        <v>3000.9490799999976</v>
      </c>
      <c r="AI46" s="122"/>
      <c r="AJ46" s="120">
        <f t="shared" si="34"/>
        <v>4613.4917799999985</v>
      </c>
      <c r="AK46" s="121">
        <f>VLOOKUP(A46,Лист6!$A$2:$F$175,6,FALSE)</f>
        <v>6153.049</v>
      </c>
      <c r="AL46" s="121">
        <f t="shared" si="35"/>
        <v>508.01900000000023</v>
      </c>
      <c r="AM46" s="122">
        <f t="shared" si="36"/>
        <v>2306.4062600000011</v>
      </c>
      <c r="AN46" s="122">
        <v>3000</v>
      </c>
      <c r="AO46" s="120">
        <f t="shared" si="37"/>
        <v>3919.89804</v>
      </c>
      <c r="AP46" s="123">
        <v>6474.0770000000002</v>
      </c>
      <c r="AQ46" s="121">
        <f t="shared" si="38"/>
        <v>321.02800000000025</v>
      </c>
      <c r="AR46" s="121">
        <f t="shared" si="39"/>
        <v>1457.4671200000012</v>
      </c>
      <c r="AS46" s="121"/>
      <c r="AT46" s="120">
        <f t="shared" si="40"/>
        <v>5377.3651600000012</v>
      </c>
      <c r="AU46" s="123">
        <v>6707.067</v>
      </c>
      <c r="AV46" s="121">
        <f t="shared" si="41"/>
        <v>232.98999999999978</v>
      </c>
      <c r="AW46" s="122">
        <f t="shared" si="42"/>
        <v>1057.7745999999991</v>
      </c>
      <c r="AX46" s="121">
        <f>5000</f>
        <v>5000</v>
      </c>
      <c r="AY46" s="120">
        <f t="shared" si="43"/>
        <v>1435.13976</v>
      </c>
      <c r="AZ46" s="170">
        <v>7116</v>
      </c>
      <c r="BA46" s="121">
        <f t="shared" si="44"/>
        <v>408.93299999999999</v>
      </c>
      <c r="BB46" s="122">
        <f t="shared" si="56"/>
        <v>1966.9677299999998</v>
      </c>
      <c r="BC46" s="121"/>
      <c r="BD46" s="144">
        <f t="shared" si="45"/>
        <v>3402.1074899999999</v>
      </c>
      <c r="BE46" s="123"/>
      <c r="BF46" s="121"/>
      <c r="BG46" s="122">
        <f t="shared" si="57"/>
        <v>0</v>
      </c>
      <c r="BH46" s="121">
        <v>3000</v>
      </c>
      <c r="BI46" s="120">
        <f t="shared" si="47"/>
        <v>402.10748999999987</v>
      </c>
      <c r="BJ46" s="123"/>
      <c r="BK46" s="121">
        <f t="shared" si="58"/>
        <v>0</v>
      </c>
      <c r="BL46" s="122">
        <f t="shared" si="59"/>
        <v>0</v>
      </c>
      <c r="BM46" s="121"/>
      <c r="BN46" s="198">
        <f t="shared" si="60"/>
        <v>402.10748999999987</v>
      </c>
      <c r="BO46" s="123"/>
      <c r="BP46" s="121">
        <f t="shared" si="61"/>
        <v>0</v>
      </c>
      <c r="BQ46" s="122">
        <f t="shared" si="62"/>
        <v>0</v>
      </c>
      <c r="BR46" s="121"/>
      <c r="BS46" s="120">
        <f t="shared" si="63"/>
        <v>402.10748999999987</v>
      </c>
      <c r="BT46" s="123"/>
      <c r="BU46" s="121">
        <f t="shared" si="64"/>
        <v>0</v>
      </c>
      <c r="BV46" s="122">
        <f t="shared" si="65"/>
        <v>0</v>
      </c>
      <c r="BW46" s="121"/>
      <c r="BX46" s="120">
        <f t="shared" si="66"/>
        <v>402.10748999999987</v>
      </c>
      <c r="BY46" s="123"/>
      <c r="BZ46" s="111">
        <f t="shared" si="67"/>
        <v>0</v>
      </c>
      <c r="CA46" s="122">
        <f t="shared" si="68"/>
        <v>0</v>
      </c>
      <c r="CB46" s="121"/>
      <c r="CC46" s="120">
        <f t="shared" si="69"/>
        <v>402.10748999999987</v>
      </c>
      <c r="CD46" s="123"/>
      <c r="CE46" s="111">
        <f t="shared" si="70"/>
        <v>0</v>
      </c>
      <c r="CF46" s="122">
        <f t="shared" si="71"/>
        <v>0</v>
      </c>
      <c r="CG46" s="121"/>
      <c r="CH46" s="120">
        <f t="shared" si="72"/>
        <v>402.10748999999987</v>
      </c>
      <c r="CI46" s="123"/>
      <c r="CJ46" s="111">
        <f t="shared" si="77"/>
        <v>0</v>
      </c>
      <c r="CK46" s="122">
        <f t="shared" si="74"/>
        <v>0</v>
      </c>
      <c r="CL46" s="121">
        <v>291.7</v>
      </c>
      <c r="CM46" s="120">
        <f t="shared" si="75"/>
        <v>110.40748999999988</v>
      </c>
      <c r="CN46" s="121"/>
      <c r="CO46" s="196">
        <f t="shared" si="48"/>
        <v>110.40748999999988</v>
      </c>
      <c r="CP46" s="111"/>
      <c r="CQ46" s="196">
        <f t="shared" si="49"/>
        <v>110.40748999999988</v>
      </c>
      <c r="CR46" s="111"/>
      <c r="CS46" s="196">
        <f t="shared" si="50"/>
        <v>110.40748999999988</v>
      </c>
      <c r="CT46" s="111"/>
      <c r="CU46" s="196">
        <f t="shared" si="51"/>
        <v>110.40748999999988</v>
      </c>
      <c r="CV46" s="111"/>
      <c r="CW46" s="196">
        <f t="shared" si="52"/>
        <v>110.40748999999988</v>
      </c>
      <c r="CX46" s="111"/>
      <c r="CY46" s="196">
        <f t="shared" si="53"/>
        <v>110.40748999999988</v>
      </c>
      <c r="CZ46" s="111"/>
      <c r="DA46" s="196">
        <f t="shared" si="54"/>
        <v>110.40748999999988</v>
      </c>
      <c r="DB46" s="111"/>
      <c r="DC46" s="196">
        <f t="shared" si="55"/>
        <v>110.40748999999988</v>
      </c>
      <c r="DD46" s="111"/>
      <c r="DE46" s="196">
        <f t="shared" si="81"/>
        <v>110.40748999999988</v>
      </c>
      <c r="DF46" s="111"/>
      <c r="DG46" s="196">
        <f t="shared" si="82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111"/>
      <c r="DO46" s="196">
        <f t="shared" si="5"/>
        <v>110.40748999999988</v>
      </c>
      <c r="DP46" s="111"/>
      <c r="DQ46" s="196">
        <f t="shared" si="6"/>
        <v>110.40748999999988</v>
      </c>
      <c r="DR46" s="111"/>
      <c r="DS46" s="196">
        <f t="shared" si="7"/>
        <v>110.40748999999988</v>
      </c>
      <c r="DT46" s="111"/>
      <c r="DU46" s="196">
        <f t="shared" si="8"/>
        <v>110.40748999999988</v>
      </c>
      <c r="DV46" s="111"/>
      <c r="DW46" s="196">
        <f t="shared" si="9"/>
        <v>110.40748999999988</v>
      </c>
      <c r="DX46" s="111"/>
      <c r="DY46" s="196">
        <f t="shared" si="10"/>
        <v>110.40748999999988</v>
      </c>
      <c r="DZ46" s="111"/>
      <c r="EA46" s="196">
        <f t="shared" si="11"/>
        <v>110.40748999999988</v>
      </c>
      <c r="EB46" s="111"/>
      <c r="EC46" s="196">
        <f t="shared" si="12"/>
        <v>110.40748999999988</v>
      </c>
      <c r="ED46" s="111"/>
      <c r="EE46" s="196">
        <f t="shared" si="13"/>
        <v>110.40748999999988</v>
      </c>
      <c r="EF46" s="111"/>
      <c r="EG46" s="196">
        <f t="shared" si="14"/>
        <v>110.40748999999988</v>
      </c>
      <c r="EH46" s="111"/>
      <c r="EI46" s="196">
        <f t="shared" si="15"/>
        <v>110.40748999999988</v>
      </c>
      <c r="EJ46" s="111"/>
      <c r="EK46" s="196">
        <f t="shared" si="16"/>
        <v>110.40748999999988</v>
      </c>
      <c r="EL46" s="111"/>
      <c r="EM46" s="196">
        <f t="shared" si="17"/>
        <v>110.40748999999988</v>
      </c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80"/>
        <v>0</v>
      </c>
      <c r="G47" s="182">
        <v>0</v>
      </c>
      <c r="H47" s="183">
        <v>172.01400000000001</v>
      </c>
      <c r="I47" s="121">
        <f t="shared" si="18"/>
        <v>96.932000000000016</v>
      </c>
      <c r="J47" s="122">
        <f t="shared" si="19"/>
        <v>405.17576000000003</v>
      </c>
      <c r="K47" s="184">
        <v>360.01400000000001</v>
      </c>
      <c r="L47" s="121">
        <f t="shared" si="20"/>
        <v>188</v>
      </c>
      <c r="M47" s="122">
        <f t="shared" si="21"/>
        <v>853.52</v>
      </c>
      <c r="N47" s="122">
        <f t="shared" si="22"/>
        <v>1258.6957600000001</v>
      </c>
      <c r="O47" s="122">
        <v>0</v>
      </c>
      <c r="P47" s="120">
        <f t="shared" si="76"/>
        <v>71.685760000000073</v>
      </c>
      <c r="Q47" s="121">
        <v>360.01400000000001</v>
      </c>
      <c r="R47" s="121">
        <f t="shared" si="23"/>
        <v>0</v>
      </c>
      <c r="S47" s="122">
        <f t="shared" si="24"/>
        <v>0</v>
      </c>
      <c r="T47" s="122"/>
      <c r="U47" s="120">
        <f t="shared" si="25"/>
        <v>71.685760000000073</v>
      </c>
      <c r="V47" s="121">
        <v>360.01400000000001</v>
      </c>
      <c r="W47" s="121">
        <f t="shared" si="26"/>
        <v>0</v>
      </c>
      <c r="X47" s="122">
        <f t="shared" si="27"/>
        <v>0</v>
      </c>
      <c r="Y47" s="122"/>
      <c r="Z47" s="120">
        <f t="shared" si="28"/>
        <v>71.685760000000073</v>
      </c>
      <c r="AA47" s="121">
        <f>VLOOKUP(B47,Лист3!$A$2:$C$175,3,FALSE)</f>
        <v>360.01400000000001</v>
      </c>
      <c r="AB47" s="121">
        <f t="shared" si="29"/>
        <v>0</v>
      </c>
      <c r="AC47" s="122">
        <f t="shared" si="30"/>
        <v>0</v>
      </c>
      <c r="AD47" s="122"/>
      <c r="AE47" s="120">
        <f t="shared" si="31"/>
        <v>71.685760000000073</v>
      </c>
      <c r="AF47" s="121">
        <f>VLOOKUP(A47,Лист4!$A$2:$F$175,6,FALSE)</f>
        <v>360.01400000000001</v>
      </c>
      <c r="AG47" s="121">
        <f t="shared" si="32"/>
        <v>0</v>
      </c>
      <c r="AH47" s="122">
        <f t="shared" si="33"/>
        <v>0</v>
      </c>
      <c r="AI47" s="122"/>
      <c r="AJ47" s="120">
        <f t="shared" si="34"/>
        <v>71.685760000000073</v>
      </c>
      <c r="AK47" s="121">
        <f>VLOOKUP(A47,Лист6!$A$2:$F$175,6,FALSE)</f>
        <v>361.01299999999998</v>
      </c>
      <c r="AL47" s="121">
        <f t="shared" si="35"/>
        <v>0.9989999999999668</v>
      </c>
      <c r="AM47" s="122">
        <f t="shared" si="36"/>
        <v>4.5354599999998495</v>
      </c>
      <c r="AN47" s="122"/>
      <c r="AO47" s="120">
        <f t="shared" si="37"/>
        <v>76.221219999999917</v>
      </c>
      <c r="AP47" s="123">
        <v>392.08100000000002</v>
      </c>
      <c r="AQ47" s="121">
        <f t="shared" si="38"/>
        <v>31.06800000000004</v>
      </c>
      <c r="AR47" s="121">
        <f t="shared" si="39"/>
        <v>141.04872000000017</v>
      </c>
      <c r="AS47" s="121"/>
      <c r="AT47" s="120">
        <f t="shared" si="40"/>
        <v>217.26994000000008</v>
      </c>
      <c r="AU47" s="123">
        <v>460.005</v>
      </c>
      <c r="AV47" s="121">
        <f t="shared" si="41"/>
        <v>67.923999999999978</v>
      </c>
      <c r="AW47" s="122">
        <f t="shared" si="42"/>
        <v>308.37495999999993</v>
      </c>
      <c r="AX47" s="121"/>
      <c r="AY47" s="120">
        <f t="shared" si="43"/>
        <v>525.64490000000001</v>
      </c>
      <c r="AZ47" s="123">
        <v>523.01700000000005</v>
      </c>
      <c r="BA47" s="121">
        <f t="shared" si="44"/>
        <v>63.012000000000057</v>
      </c>
      <c r="BB47" s="122">
        <f t="shared" si="56"/>
        <v>303.08772000000027</v>
      </c>
      <c r="BC47" s="121">
        <v>1000</v>
      </c>
      <c r="BD47" s="120">
        <f t="shared" si="45"/>
        <v>-171.26737999999978</v>
      </c>
      <c r="BE47" s="170">
        <v>607.06500000000005</v>
      </c>
      <c r="BF47" s="121">
        <f t="shared" si="46"/>
        <v>84.048000000000002</v>
      </c>
      <c r="BG47" s="122">
        <f t="shared" si="57"/>
        <v>404.27087999999998</v>
      </c>
      <c r="BH47" s="121"/>
      <c r="BI47" s="144">
        <f t="shared" si="47"/>
        <v>233.0035000000002</v>
      </c>
      <c r="BJ47" s="123"/>
      <c r="BK47" s="121"/>
      <c r="BL47" s="122">
        <f t="shared" si="59"/>
        <v>0</v>
      </c>
      <c r="BM47" s="121"/>
      <c r="BN47" s="120">
        <f t="shared" si="60"/>
        <v>233.0035000000002</v>
      </c>
      <c r="BO47" s="123"/>
      <c r="BP47" s="121">
        <f t="shared" si="61"/>
        <v>0</v>
      </c>
      <c r="BQ47" s="122">
        <f t="shared" si="62"/>
        <v>0</v>
      </c>
      <c r="BR47" s="121"/>
      <c r="BS47" s="120">
        <f t="shared" si="63"/>
        <v>233.0035000000002</v>
      </c>
      <c r="BT47" s="123"/>
      <c r="BU47" s="121">
        <f t="shared" si="64"/>
        <v>0</v>
      </c>
      <c r="BV47" s="122">
        <f t="shared" si="65"/>
        <v>0</v>
      </c>
      <c r="BW47" s="121"/>
      <c r="BX47" s="120">
        <f t="shared" si="66"/>
        <v>233.0035000000002</v>
      </c>
      <c r="BY47" s="123"/>
      <c r="BZ47" s="111">
        <f>BY47-BT47</f>
        <v>0</v>
      </c>
      <c r="CA47" s="122">
        <f t="shared" si="68"/>
        <v>0</v>
      </c>
      <c r="CB47" s="121"/>
      <c r="CC47" s="120">
        <f t="shared" si="69"/>
        <v>233.0035000000002</v>
      </c>
      <c r="CD47" s="123"/>
      <c r="CE47" s="111">
        <f t="shared" si="70"/>
        <v>0</v>
      </c>
      <c r="CF47" s="122">
        <f t="shared" si="71"/>
        <v>0</v>
      </c>
      <c r="CG47" s="121"/>
      <c r="CH47" s="120">
        <f t="shared" si="72"/>
        <v>233.0035000000002</v>
      </c>
      <c r="CI47" s="123"/>
      <c r="CJ47" s="111">
        <f t="shared" si="77"/>
        <v>0</v>
      </c>
      <c r="CK47" s="122">
        <f t="shared" si="74"/>
        <v>0</v>
      </c>
      <c r="CL47" s="121"/>
      <c r="CM47" s="120">
        <f t="shared" si="75"/>
        <v>233.0035000000002</v>
      </c>
      <c r="CN47" s="121"/>
      <c r="CO47" s="196">
        <f t="shared" si="48"/>
        <v>233.0035000000002</v>
      </c>
      <c r="CP47" s="111"/>
      <c r="CQ47" s="196">
        <f t="shared" si="49"/>
        <v>233.0035000000002</v>
      </c>
      <c r="CR47" s="111"/>
      <c r="CS47" s="196">
        <f t="shared" si="50"/>
        <v>233.0035000000002</v>
      </c>
      <c r="CT47" s="111"/>
      <c r="CU47" s="196">
        <f t="shared" si="51"/>
        <v>233.0035000000002</v>
      </c>
      <c r="CV47" s="111"/>
      <c r="CW47" s="196">
        <f t="shared" si="52"/>
        <v>233.0035000000002</v>
      </c>
      <c r="CX47" s="111"/>
      <c r="CY47" s="196">
        <f t="shared" si="53"/>
        <v>233.0035000000002</v>
      </c>
      <c r="CZ47" s="111"/>
      <c r="DA47" s="196">
        <f t="shared" si="54"/>
        <v>233.0035000000002</v>
      </c>
      <c r="DB47" s="111"/>
      <c r="DC47" s="196">
        <f t="shared" si="55"/>
        <v>233.0035000000002</v>
      </c>
      <c r="DD47" s="111"/>
      <c r="DE47" s="196">
        <f t="shared" si="81"/>
        <v>233.0035000000002</v>
      </c>
      <c r="DF47" s="111"/>
      <c r="DG47" s="196">
        <f t="shared" si="82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111"/>
      <c r="DO47" s="196">
        <f t="shared" si="5"/>
        <v>233.0035000000002</v>
      </c>
      <c r="DP47" s="111"/>
      <c r="DQ47" s="196">
        <f t="shared" si="6"/>
        <v>233.0035000000002</v>
      </c>
      <c r="DR47" s="111"/>
      <c r="DS47" s="196">
        <f t="shared" si="7"/>
        <v>233.0035000000002</v>
      </c>
      <c r="DT47" s="111"/>
      <c r="DU47" s="196">
        <f t="shared" si="8"/>
        <v>233.0035000000002</v>
      </c>
      <c r="DV47" s="111"/>
      <c r="DW47" s="196">
        <f t="shared" si="9"/>
        <v>233.0035000000002</v>
      </c>
      <c r="DX47" s="111"/>
      <c r="DY47" s="196">
        <f t="shared" si="10"/>
        <v>233.0035000000002</v>
      </c>
      <c r="DZ47" s="111"/>
      <c r="EA47" s="196">
        <f t="shared" si="11"/>
        <v>233.0035000000002</v>
      </c>
      <c r="EB47" s="111"/>
      <c r="EC47" s="196">
        <f t="shared" si="12"/>
        <v>233.0035000000002</v>
      </c>
      <c r="ED47" s="111"/>
      <c r="EE47" s="196">
        <f t="shared" si="13"/>
        <v>233.0035000000002</v>
      </c>
      <c r="EF47" s="111"/>
      <c r="EG47" s="196">
        <f t="shared" si="14"/>
        <v>233.0035000000002</v>
      </c>
      <c r="EH47" s="111"/>
      <c r="EI47" s="196">
        <f t="shared" si="15"/>
        <v>233.0035000000002</v>
      </c>
      <c r="EJ47" s="111"/>
      <c r="EK47" s="196">
        <f t="shared" si="16"/>
        <v>233.0035000000002</v>
      </c>
      <c r="EL47" s="111"/>
      <c r="EM47" s="196">
        <f t="shared" si="17"/>
        <v>233.0035000000002</v>
      </c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80"/>
        <v>0</v>
      </c>
      <c r="G48" s="222"/>
      <c r="H48" s="223">
        <v>0</v>
      </c>
      <c r="I48" s="96">
        <f t="shared" si="18"/>
        <v>0</v>
      </c>
      <c r="J48" s="224">
        <f t="shared" si="19"/>
        <v>0</v>
      </c>
      <c r="K48" s="225">
        <v>0</v>
      </c>
      <c r="L48" s="96">
        <f t="shared" si="20"/>
        <v>0</v>
      </c>
      <c r="M48" s="224">
        <f t="shared" si="21"/>
        <v>0</v>
      </c>
      <c r="N48" s="224">
        <f t="shared" si="22"/>
        <v>0</v>
      </c>
      <c r="O48" s="224">
        <v>0</v>
      </c>
      <c r="P48" s="226">
        <f t="shared" si="76"/>
        <v>0</v>
      </c>
      <c r="Q48" s="96">
        <v>0</v>
      </c>
      <c r="R48" s="96">
        <f t="shared" si="23"/>
        <v>0</v>
      </c>
      <c r="S48" s="224">
        <f t="shared" si="24"/>
        <v>0</v>
      </c>
      <c r="T48" s="224"/>
      <c r="U48" s="226">
        <f t="shared" si="25"/>
        <v>0</v>
      </c>
      <c r="V48" s="96">
        <v>0</v>
      </c>
      <c r="W48" s="96">
        <f t="shared" si="26"/>
        <v>0</v>
      </c>
      <c r="X48" s="224">
        <f t="shared" si="27"/>
        <v>0</v>
      </c>
      <c r="Y48" s="224"/>
      <c r="Z48" s="226">
        <f t="shared" si="28"/>
        <v>0</v>
      </c>
      <c r="AA48" s="96">
        <f>VLOOKUP(B48,Лист3!$A$2:$C$175,3,FALSE)</f>
        <v>0</v>
      </c>
      <c r="AB48" s="96">
        <f t="shared" si="29"/>
        <v>0</v>
      </c>
      <c r="AC48" s="224">
        <f t="shared" si="30"/>
        <v>0</v>
      </c>
      <c r="AD48" s="224"/>
      <c r="AE48" s="226">
        <f t="shared" si="31"/>
        <v>0</v>
      </c>
      <c r="AF48" s="96">
        <f>VLOOKUP(A48,Лист4!$A$2:$F$175,6,FALSE)</f>
        <v>0</v>
      </c>
      <c r="AG48" s="96">
        <f t="shared" si="32"/>
        <v>0</v>
      </c>
      <c r="AH48" s="224">
        <f t="shared" si="33"/>
        <v>0</v>
      </c>
      <c r="AI48" s="224"/>
      <c r="AJ48" s="226">
        <f t="shared" si="34"/>
        <v>0</v>
      </c>
      <c r="AK48" s="96">
        <f>VLOOKUP(A48,Лист6!$A$2:$F$175,6,FALSE)</f>
        <v>0</v>
      </c>
      <c r="AL48" s="96">
        <f t="shared" si="35"/>
        <v>0</v>
      </c>
      <c r="AM48" s="224">
        <f t="shared" si="36"/>
        <v>0</v>
      </c>
      <c r="AN48" s="224"/>
      <c r="AO48" s="226">
        <f t="shared" si="37"/>
        <v>0</v>
      </c>
      <c r="AP48" s="91">
        <v>0</v>
      </c>
      <c r="AQ48" s="96">
        <f t="shared" si="38"/>
        <v>0</v>
      </c>
      <c r="AR48" s="96">
        <f t="shared" si="39"/>
        <v>0</v>
      </c>
      <c r="AS48" s="96"/>
      <c r="AT48" s="226">
        <f t="shared" si="40"/>
        <v>0</v>
      </c>
      <c r="AU48" s="91">
        <v>0</v>
      </c>
      <c r="AV48" s="96">
        <f t="shared" si="41"/>
        <v>0</v>
      </c>
      <c r="AW48" s="224">
        <f t="shared" si="42"/>
        <v>0</v>
      </c>
      <c r="AX48" s="96"/>
      <c r="AY48" s="226">
        <f t="shared" si="43"/>
        <v>0</v>
      </c>
      <c r="AZ48" s="91">
        <v>0</v>
      </c>
      <c r="BA48" s="96">
        <f t="shared" si="44"/>
        <v>0</v>
      </c>
      <c r="BB48" s="224">
        <f t="shared" si="56"/>
        <v>0</v>
      </c>
      <c r="BC48" s="96"/>
      <c r="BD48" s="226">
        <f t="shared" si="45"/>
        <v>0</v>
      </c>
      <c r="BE48" s="91">
        <v>0</v>
      </c>
      <c r="BF48" s="96">
        <f t="shared" si="46"/>
        <v>0</v>
      </c>
      <c r="BG48" s="224">
        <f t="shared" si="57"/>
        <v>0</v>
      </c>
      <c r="BH48" s="96"/>
      <c r="BI48" s="226">
        <f t="shared" si="47"/>
        <v>0</v>
      </c>
      <c r="BJ48" s="91">
        <v>0</v>
      </c>
      <c r="BK48" s="96">
        <f t="shared" si="58"/>
        <v>0</v>
      </c>
      <c r="BL48" s="224">
        <f t="shared" si="59"/>
        <v>0</v>
      </c>
      <c r="BM48" s="96"/>
      <c r="BN48" s="226">
        <f t="shared" si="60"/>
        <v>0</v>
      </c>
      <c r="BO48" s="91">
        <v>0</v>
      </c>
      <c r="BP48" s="96">
        <f t="shared" si="61"/>
        <v>0</v>
      </c>
      <c r="BQ48" s="224">
        <f t="shared" si="62"/>
        <v>0</v>
      </c>
      <c r="BR48" s="96"/>
      <c r="BS48" s="226">
        <f t="shared" si="63"/>
        <v>0</v>
      </c>
      <c r="BT48" s="91"/>
      <c r="BU48" s="96">
        <f t="shared" si="64"/>
        <v>0</v>
      </c>
      <c r="BV48" s="224">
        <f t="shared" si="65"/>
        <v>0</v>
      </c>
      <c r="BW48" s="96"/>
      <c r="BX48" s="226">
        <f t="shared" si="66"/>
        <v>0</v>
      </c>
      <c r="BY48" s="91"/>
      <c r="BZ48" s="217">
        <f t="shared" si="67"/>
        <v>0</v>
      </c>
      <c r="CA48" s="224">
        <f t="shared" si="68"/>
        <v>0</v>
      </c>
      <c r="CB48" s="96"/>
      <c r="CC48" s="226">
        <f t="shared" si="69"/>
        <v>0</v>
      </c>
      <c r="CD48" s="91"/>
      <c r="CE48" s="217">
        <f t="shared" si="70"/>
        <v>0</v>
      </c>
      <c r="CF48" s="224">
        <f t="shared" si="71"/>
        <v>0</v>
      </c>
      <c r="CG48" s="96"/>
      <c r="CH48" s="226">
        <f t="shared" si="72"/>
        <v>0</v>
      </c>
      <c r="CI48" s="91">
        <v>0</v>
      </c>
      <c r="CJ48" s="217">
        <f t="shared" si="77"/>
        <v>0</v>
      </c>
      <c r="CK48" s="224">
        <f t="shared" si="74"/>
        <v>0</v>
      </c>
      <c r="CL48" s="96"/>
      <c r="CM48" s="287">
        <f t="shared" si="75"/>
        <v>0</v>
      </c>
      <c r="CN48" s="217"/>
      <c r="CO48" s="289">
        <f t="shared" si="48"/>
        <v>0</v>
      </c>
      <c r="CP48" s="217"/>
      <c r="CQ48" s="289">
        <f t="shared" si="49"/>
        <v>0</v>
      </c>
      <c r="CR48" s="217"/>
      <c r="CS48" s="289">
        <f t="shared" si="50"/>
        <v>0</v>
      </c>
      <c r="CT48" s="217"/>
      <c r="CU48" s="289">
        <f t="shared" si="51"/>
        <v>0</v>
      </c>
      <c r="CV48" s="217"/>
      <c r="CW48" s="289">
        <f t="shared" si="52"/>
        <v>0</v>
      </c>
      <c r="CX48" s="217"/>
      <c r="CY48" s="289">
        <f t="shared" si="53"/>
        <v>0</v>
      </c>
      <c r="CZ48" s="217"/>
      <c r="DA48" s="289">
        <f t="shared" si="54"/>
        <v>0</v>
      </c>
      <c r="DB48" s="217"/>
      <c r="DC48" s="289">
        <f t="shared" si="55"/>
        <v>0</v>
      </c>
      <c r="DD48" s="217"/>
      <c r="DE48" s="289">
        <f t="shared" si="81"/>
        <v>0</v>
      </c>
      <c r="DF48" s="217"/>
      <c r="DG48" s="289">
        <f t="shared" si="82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  <c r="DN48" s="217"/>
      <c r="DO48" s="289">
        <f t="shared" si="5"/>
        <v>0</v>
      </c>
      <c r="DP48" s="217"/>
      <c r="DQ48" s="289">
        <f t="shared" si="6"/>
        <v>0</v>
      </c>
      <c r="DR48" s="217"/>
      <c r="DS48" s="289">
        <f t="shared" si="7"/>
        <v>0</v>
      </c>
      <c r="DT48" s="217"/>
      <c r="DU48" s="289">
        <f t="shared" si="8"/>
        <v>0</v>
      </c>
      <c r="DV48" s="217"/>
      <c r="DW48" s="289">
        <f t="shared" si="9"/>
        <v>0</v>
      </c>
      <c r="DX48" s="217"/>
      <c r="DY48" s="289">
        <f t="shared" si="10"/>
        <v>0</v>
      </c>
      <c r="DZ48" s="217"/>
      <c r="EA48" s="289">
        <f t="shared" si="11"/>
        <v>0</v>
      </c>
      <c r="EB48" s="217"/>
      <c r="EC48" s="289">
        <f t="shared" si="12"/>
        <v>0</v>
      </c>
      <c r="ED48" s="217"/>
      <c r="EE48" s="289">
        <f t="shared" si="13"/>
        <v>0</v>
      </c>
      <c r="EF48" s="217"/>
      <c r="EG48" s="289">
        <f t="shared" si="14"/>
        <v>0</v>
      </c>
      <c r="EH48" s="217"/>
      <c r="EI48" s="289">
        <f t="shared" si="15"/>
        <v>0</v>
      </c>
      <c r="EJ48" s="217"/>
      <c r="EK48" s="289">
        <f t="shared" si="16"/>
        <v>0</v>
      </c>
      <c r="EL48" s="217"/>
      <c r="EM48" s="289">
        <f t="shared" si="17"/>
        <v>0</v>
      </c>
    </row>
    <row r="49" spans="1:246" s="124" customFormat="1" ht="15.75" customHeight="1" thickBot="1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18"/>
        <v>52.048000000000002</v>
      </c>
      <c r="J49" s="122">
        <f t="shared" si="19"/>
        <v>217.56064000000001</v>
      </c>
      <c r="K49" s="184">
        <v>308.02</v>
      </c>
      <c r="L49" s="121">
        <f t="shared" si="20"/>
        <v>255.97199999999998</v>
      </c>
      <c r="M49" s="122">
        <f t="shared" si="21"/>
        <v>1162.1128799999999</v>
      </c>
      <c r="N49" s="122">
        <f t="shared" si="22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23"/>
        <v>11.987000000000023</v>
      </c>
      <c r="S49" s="122">
        <f t="shared" si="24"/>
        <v>54.420980000000107</v>
      </c>
      <c r="T49" s="122"/>
      <c r="U49" s="120">
        <f t="shared" si="25"/>
        <v>434.10098000000011</v>
      </c>
      <c r="V49" s="121">
        <v>344.072</v>
      </c>
      <c r="W49" s="121">
        <f t="shared" si="26"/>
        <v>24.064999999999998</v>
      </c>
      <c r="X49" s="122">
        <f t="shared" si="27"/>
        <v>109.25509999999998</v>
      </c>
      <c r="Y49" s="122"/>
      <c r="Z49" s="120">
        <f t="shared" si="28"/>
        <v>543.35608000000013</v>
      </c>
      <c r="AA49" s="121">
        <f>VLOOKUP(B49,Лист3!$A$2:$C$175,3,FALSE)</f>
        <v>344.072</v>
      </c>
      <c r="AB49" s="121">
        <f t="shared" si="29"/>
        <v>0</v>
      </c>
      <c r="AC49" s="122">
        <f t="shared" si="30"/>
        <v>0</v>
      </c>
      <c r="AD49" s="122"/>
      <c r="AE49" s="120">
        <f t="shared" si="31"/>
        <v>543.35608000000013</v>
      </c>
      <c r="AF49" s="121">
        <f>VLOOKUP(A49,Лист4!$A$2:$F$175,6,FALSE)</f>
        <v>344.072</v>
      </c>
      <c r="AG49" s="121">
        <f t="shared" si="32"/>
        <v>0</v>
      </c>
      <c r="AH49" s="122">
        <f t="shared" si="33"/>
        <v>0</v>
      </c>
      <c r="AI49" s="122"/>
      <c r="AJ49" s="120">
        <f t="shared" si="34"/>
        <v>543.35608000000013</v>
      </c>
      <c r="AK49" s="121">
        <f>VLOOKUP(A49,Лист6!$A$2:$F$175,6,FALSE)</f>
        <v>344.072</v>
      </c>
      <c r="AL49" s="121">
        <f t="shared" si="35"/>
        <v>0</v>
      </c>
      <c r="AM49" s="122">
        <f t="shared" si="36"/>
        <v>0</v>
      </c>
      <c r="AN49" s="122"/>
      <c r="AO49" s="120">
        <f t="shared" si="37"/>
        <v>543.35608000000013</v>
      </c>
      <c r="AP49" s="123">
        <v>442.01299999999998</v>
      </c>
      <c r="AQ49" s="121">
        <f t="shared" si="38"/>
        <v>97.940999999999974</v>
      </c>
      <c r="AR49" s="121">
        <f t="shared" si="39"/>
        <v>444.65213999999986</v>
      </c>
      <c r="AS49" s="121">
        <v>7000</v>
      </c>
      <c r="AT49" s="120">
        <f t="shared" si="40"/>
        <v>-6011.9917800000003</v>
      </c>
      <c r="AU49" s="123">
        <v>521.072</v>
      </c>
      <c r="AV49" s="121">
        <f t="shared" si="41"/>
        <v>79.059000000000026</v>
      </c>
      <c r="AW49" s="122">
        <f t="shared" si="42"/>
        <v>358.92786000000012</v>
      </c>
      <c r="AX49" s="121"/>
      <c r="AY49" s="120">
        <f t="shared" si="43"/>
        <v>-5653.0639200000005</v>
      </c>
      <c r="AZ49" s="123">
        <v>620.03</v>
      </c>
      <c r="BA49" s="121">
        <f t="shared" si="44"/>
        <v>98.95799999999997</v>
      </c>
      <c r="BB49" s="122">
        <f t="shared" si="56"/>
        <v>475.98797999999982</v>
      </c>
      <c r="BC49" s="121"/>
      <c r="BD49" s="120">
        <f t="shared" si="45"/>
        <v>-5177.0759400000006</v>
      </c>
      <c r="BE49" s="123">
        <v>701.02800000000002</v>
      </c>
      <c r="BF49" s="121">
        <f t="shared" si="46"/>
        <v>80.998000000000047</v>
      </c>
      <c r="BG49" s="122">
        <f t="shared" si="57"/>
        <v>389.6003800000002</v>
      </c>
      <c r="BH49" s="121"/>
      <c r="BI49" s="120">
        <f t="shared" si="47"/>
        <v>-4787.4755600000008</v>
      </c>
      <c r="BJ49" s="123">
        <v>708.05700000000002</v>
      </c>
      <c r="BK49" s="121">
        <f t="shared" si="58"/>
        <v>7.0289999999999964</v>
      </c>
      <c r="BL49" s="122">
        <f t="shared" si="59"/>
        <v>33.809489999999983</v>
      </c>
      <c r="BM49" s="121"/>
      <c r="BN49" s="120">
        <f t="shared" si="60"/>
        <v>-4753.6660700000011</v>
      </c>
      <c r="BO49" s="123">
        <v>732.05399999999997</v>
      </c>
      <c r="BP49" s="121">
        <f t="shared" si="61"/>
        <v>23.996999999999957</v>
      </c>
      <c r="BQ49" s="122">
        <f t="shared" si="62"/>
        <v>115.42556999999978</v>
      </c>
      <c r="BR49" s="121"/>
      <c r="BS49" s="120">
        <f t="shared" si="63"/>
        <v>-4638.2405000000017</v>
      </c>
      <c r="BT49" s="170">
        <v>732.05399999999997</v>
      </c>
      <c r="BU49" s="121">
        <f t="shared" si="64"/>
        <v>0</v>
      </c>
      <c r="BV49" s="122">
        <f t="shared" si="65"/>
        <v>0</v>
      </c>
      <c r="BW49" s="121"/>
      <c r="BX49" s="120">
        <f t="shared" si="66"/>
        <v>-4638.2405000000017</v>
      </c>
      <c r="BY49" s="123"/>
      <c r="BZ49" s="111"/>
      <c r="CA49" s="122">
        <f t="shared" si="68"/>
        <v>0</v>
      </c>
      <c r="CB49" s="121"/>
      <c r="CC49" s="120">
        <f t="shared" si="69"/>
        <v>-4638.2405000000017</v>
      </c>
      <c r="CD49" s="123"/>
      <c r="CE49" s="111">
        <f t="shared" si="70"/>
        <v>0</v>
      </c>
      <c r="CF49" s="122">
        <f t="shared" si="71"/>
        <v>0</v>
      </c>
      <c r="CG49" s="121"/>
      <c r="CH49" s="120">
        <f t="shared" si="72"/>
        <v>-4638.2405000000017</v>
      </c>
      <c r="CI49" s="123"/>
      <c r="CJ49" s="111">
        <f t="shared" si="77"/>
        <v>0</v>
      </c>
      <c r="CK49" s="122">
        <f t="shared" si="74"/>
        <v>0</v>
      </c>
      <c r="CL49" s="121"/>
      <c r="CM49" s="120">
        <f t="shared" si="75"/>
        <v>-4638.2405000000017</v>
      </c>
      <c r="CN49" s="121"/>
      <c r="CO49" s="152">
        <f t="shared" si="48"/>
        <v>-4638.2405000000017</v>
      </c>
      <c r="CP49" s="121"/>
      <c r="CQ49" s="152">
        <f t="shared" si="49"/>
        <v>-4638.2405000000017</v>
      </c>
      <c r="CR49" s="121"/>
      <c r="CS49" s="196">
        <f t="shared" si="50"/>
        <v>-4638.2405000000017</v>
      </c>
      <c r="CT49" s="121"/>
      <c r="CU49" s="196">
        <f t="shared" si="51"/>
        <v>-4638.2405000000017</v>
      </c>
      <c r="CV49" s="121"/>
      <c r="CW49" s="196">
        <f t="shared" si="52"/>
        <v>-4638.2405000000017</v>
      </c>
      <c r="CX49" s="121"/>
      <c r="CY49" s="196">
        <f t="shared" si="53"/>
        <v>-4638.2405000000017</v>
      </c>
      <c r="CZ49" s="121"/>
      <c r="DA49" s="196">
        <f t="shared" si="54"/>
        <v>-4638.2405000000017</v>
      </c>
      <c r="DB49" s="121"/>
      <c r="DC49" s="196">
        <f t="shared" si="55"/>
        <v>-4638.2405000000017</v>
      </c>
      <c r="DD49" s="121"/>
      <c r="DE49" s="196">
        <f t="shared" si="81"/>
        <v>-4638.2405000000017</v>
      </c>
      <c r="DF49" s="121"/>
      <c r="DG49" s="196">
        <f t="shared" si="82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121"/>
      <c r="DO49" s="196">
        <f t="shared" si="5"/>
        <v>-4638.2405000000017</v>
      </c>
      <c r="DP49" s="121"/>
      <c r="DQ49" s="196">
        <f t="shared" si="6"/>
        <v>-4638.2405000000017</v>
      </c>
      <c r="DR49" s="121"/>
      <c r="DS49" s="196">
        <f t="shared" si="7"/>
        <v>-4638.2405000000017</v>
      </c>
      <c r="DT49" s="121"/>
      <c r="DU49" s="196">
        <f t="shared" si="8"/>
        <v>-4638.2405000000017</v>
      </c>
      <c r="DV49" s="121"/>
      <c r="DW49" s="196">
        <f t="shared" si="9"/>
        <v>-4638.2405000000017</v>
      </c>
      <c r="DX49" s="121"/>
      <c r="DY49" s="196">
        <f t="shared" si="10"/>
        <v>-4638.2405000000017</v>
      </c>
      <c r="DZ49" s="121"/>
      <c r="EA49" s="196">
        <f t="shared" si="11"/>
        <v>-4638.2405000000017</v>
      </c>
      <c r="EB49" s="121"/>
      <c r="EC49" s="196">
        <f t="shared" si="12"/>
        <v>-4638.2405000000017</v>
      </c>
      <c r="ED49" s="121"/>
      <c r="EE49" s="196">
        <f t="shared" si="13"/>
        <v>-4638.2405000000017</v>
      </c>
      <c r="EF49" s="121"/>
      <c r="EG49" s="196">
        <f t="shared" si="14"/>
        <v>-4638.2405000000017</v>
      </c>
      <c r="EH49" s="121"/>
      <c r="EI49" s="196">
        <f t="shared" si="15"/>
        <v>-4638.2405000000017</v>
      </c>
      <c r="EJ49" s="121"/>
      <c r="EK49" s="196">
        <f t="shared" si="16"/>
        <v>-4638.2405000000017</v>
      </c>
      <c r="EL49" s="121"/>
      <c r="EM49" s="196">
        <f t="shared" si="17"/>
        <v>-4638.2405000000017</v>
      </c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84">G50/4.18</f>
        <v>2.6315789473684213E-2</v>
      </c>
      <c r="G50" s="182">
        <v>0.11</v>
      </c>
      <c r="H50" s="183">
        <v>112.09099999999999</v>
      </c>
      <c r="I50" s="121">
        <f t="shared" si="18"/>
        <v>78.016999999999996</v>
      </c>
      <c r="J50" s="122">
        <f t="shared" si="19"/>
        <v>326.11105999999995</v>
      </c>
      <c r="K50" s="184">
        <v>138.066</v>
      </c>
      <c r="L50" s="121">
        <f t="shared" si="20"/>
        <v>25.975000000000009</v>
      </c>
      <c r="M50" s="122">
        <f t="shared" si="21"/>
        <v>117.92650000000003</v>
      </c>
      <c r="N50" s="122">
        <f t="shared" si="22"/>
        <v>444.14756</v>
      </c>
      <c r="O50" s="122">
        <v>610</v>
      </c>
      <c r="P50" s="120">
        <v>-24.57</v>
      </c>
      <c r="Q50" s="121">
        <v>140.005</v>
      </c>
      <c r="R50" s="121">
        <f t="shared" si="23"/>
        <v>1.938999999999993</v>
      </c>
      <c r="S50" s="122">
        <f t="shared" si="24"/>
        <v>8.8030599999999684</v>
      </c>
      <c r="T50" s="122"/>
      <c r="U50" s="133">
        <f t="shared" si="25"/>
        <v>-15.766940000000032</v>
      </c>
      <c r="V50" s="121">
        <v>140.005</v>
      </c>
      <c r="W50" s="134">
        <f t="shared" si="26"/>
        <v>0</v>
      </c>
      <c r="X50" s="135">
        <f t="shared" si="27"/>
        <v>0</v>
      </c>
      <c r="Y50" s="135"/>
      <c r="Z50" s="133">
        <f t="shared" si="28"/>
        <v>-15.766940000000032</v>
      </c>
      <c r="AA50" s="134">
        <f>VLOOKUP(B50,Лист3!$A$2:$C$175,3,FALSE)</f>
        <v>141.023</v>
      </c>
      <c r="AB50" s="134">
        <f t="shared" si="29"/>
        <v>1.0180000000000007</v>
      </c>
      <c r="AC50" s="135">
        <f t="shared" si="30"/>
        <v>4.6217200000000034</v>
      </c>
      <c r="AD50" s="135"/>
      <c r="AE50" s="133">
        <f t="shared" si="31"/>
        <v>-11.145220000000029</v>
      </c>
      <c r="AF50" s="134">
        <f>VLOOKUP(A50,Лист4!$A$2:$F$175,6,FALSE)</f>
        <v>141.023</v>
      </c>
      <c r="AG50" s="134">
        <f t="shared" si="32"/>
        <v>0</v>
      </c>
      <c r="AH50" s="135">
        <f t="shared" si="33"/>
        <v>0</v>
      </c>
      <c r="AI50" s="135"/>
      <c r="AJ50" s="133">
        <f t="shared" si="34"/>
        <v>-11.145220000000029</v>
      </c>
      <c r="AK50" s="134">
        <f>VLOOKUP(A50,Лист6!$A$2:$F$175,6,FALSE)</f>
        <v>141.023</v>
      </c>
      <c r="AL50" s="134">
        <f t="shared" si="35"/>
        <v>0</v>
      </c>
      <c r="AM50" s="135">
        <f t="shared" si="36"/>
        <v>0</v>
      </c>
      <c r="AN50" s="135"/>
      <c r="AO50" s="133">
        <f t="shared" si="37"/>
        <v>-11.145220000000029</v>
      </c>
      <c r="AP50" s="136">
        <v>155.08799999999999</v>
      </c>
      <c r="AQ50" s="134">
        <f t="shared" si="38"/>
        <v>14.064999999999998</v>
      </c>
      <c r="AR50" s="134">
        <f t="shared" si="39"/>
        <v>63.855099999999993</v>
      </c>
      <c r="AS50" s="134"/>
      <c r="AT50" s="133">
        <f t="shared" si="40"/>
        <v>52.709879999999963</v>
      </c>
      <c r="AU50" s="136">
        <v>179.095</v>
      </c>
      <c r="AV50" s="134">
        <f t="shared" si="41"/>
        <v>24.007000000000005</v>
      </c>
      <c r="AW50" s="135">
        <f t="shared" si="42"/>
        <v>108.99178000000002</v>
      </c>
      <c r="AX50" s="134"/>
      <c r="AY50" s="133">
        <f t="shared" si="43"/>
        <v>161.70165999999998</v>
      </c>
      <c r="AZ50" s="162">
        <v>198.03200000000001</v>
      </c>
      <c r="BA50" s="134">
        <f t="shared" si="44"/>
        <v>18.937000000000012</v>
      </c>
      <c r="BB50" s="122">
        <f t="shared" si="56"/>
        <v>91.086970000000051</v>
      </c>
      <c r="BC50" s="134">
        <v>200</v>
      </c>
      <c r="BD50" s="199">
        <f t="shared" si="45"/>
        <v>52.788630000000012</v>
      </c>
      <c r="BE50" s="136"/>
      <c r="BF50" s="134"/>
      <c r="BG50" s="122">
        <f t="shared" si="57"/>
        <v>0</v>
      </c>
      <c r="BH50" s="134"/>
      <c r="BI50" s="133">
        <f t="shared" si="47"/>
        <v>52.788630000000012</v>
      </c>
      <c r="BJ50" s="136"/>
      <c r="BK50" s="134">
        <f t="shared" si="58"/>
        <v>0</v>
      </c>
      <c r="BL50" s="122">
        <f t="shared" si="59"/>
        <v>0</v>
      </c>
      <c r="BM50" s="134"/>
      <c r="BN50" s="198">
        <f t="shared" si="60"/>
        <v>52.788630000000012</v>
      </c>
      <c r="BO50" s="136"/>
      <c r="BP50" s="121">
        <f t="shared" si="61"/>
        <v>0</v>
      </c>
      <c r="BQ50" s="122">
        <f t="shared" si="62"/>
        <v>0</v>
      </c>
      <c r="BR50" s="134"/>
      <c r="BS50" s="120">
        <f t="shared" si="63"/>
        <v>52.788630000000012</v>
      </c>
      <c r="BT50" s="136"/>
      <c r="BU50" s="121">
        <f t="shared" si="64"/>
        <v>0</v>
      </c>
      <c r="BV50" s="122">
        <f t="shared" si="65"/>
        <v>0</v>
      </c>
      <c r="BW50" s="134"/>
      <c r="BX50" s="120">
        <f t="shared" si="66"/>
        <v>52.788630000000012</v>
      </c>
      <c r="BY50" s="136"/>
      <c r="BZ50" s="111">
        <f t="shared" si="67"/>
        <v>0</v>
      </c>
      <c r="CA50" s="122">
        <f t="shared" si="68"/>
        <v>0</v>
      </c>
      <c r="CB50" s="134"/>
      <c r="CC50" s="120">
        <f t="shared" si="69"/>
        <v>52.788630000000012</v>
      </c>
      <c r="CD50" s="136"/>
      <c r="CE50" s="111">
        <f t="shared" si="70"/>
        <v>0</v>
      </c>
      <c r="CF50" s="122">
        <f t="shared" si="71"/>
        <v>0</v>
      </c>
      <c r="CG50" s="134"/>
      <c r="CH50" s="120">
        <f t="shared" si="72"/>
        <v>52.788630000000012</v>
      </c>
      <c r="CI50" s="136"/>
      <c r="CJ50" s="111">
        <f t="shared" si="77"/>
        <v>0</v>
      </c>
      <c r="CK50" s="122">
        <f t="shared" si="74"/>
        <v>0</v>
      </c>
      <c r="CL50" s="134"/>
      <c r="CM50" s="120">
        <f t="shared" si="75"/>
        <v>52.788630000000012</v>
      </c>
      <c r="CN50" s="134"/>
      <c r="CO50" s="196">
        <f t="shared" si="48"/>
        <v>52.788630000000012</v>
      </c>
      <c r="CP50" s="111"/>
      <c r="CQ50" s="196">
        <f t="shared" si="49"/>
        <v>52.788630000000012</v>
      </c>
      <c r="CR50" s="111"/>
      <c r="CS50" s="196">
        <f t="shared" si="50"/>
        <v>52.788630000000012</v>
      </c>
      <c r="CT50" s="111"/>
      <c r="CU50" s="196">
        <f t="shared" si="51"/>
        <v>52.788630000000012</v>
      </c>
      <c r="CV50" s="111"/>
      <c r="CW50" s="196">
        <f t="shared" si="52"/>
        <v>52.788630000000012</v>
      </c>
      <c r="CX50" s="111"/>
      <c r="CY50" s="196">
        <f t="shared" si="53"/>
        <v>52.788630000000012</v>
      </c>
      <c r="CZ50" s="111"/>
      <c r="DA50" s="196">
        <f t="shared" si="54"/>
        <v>52.788630000000012</v>
      </c>
      <c r="DB50" s="111"/>
      <c r="DC50" s="196">
        <f t="shared" si="55"/>
        <v>52.788630000000012</v>
      </c>
      <c r="DD50" s="111"/>
      <c r="DE50" s="196">
        <f t="shared" si="81"/>
        <v>52.788630000000012</v>
      </c>
      <c r="DF50" s="111"/>
      <c r="DG50" s="196">
        <f t="shared" si="82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111"/>
      <c r="DO50" s="196">
        <f t="shared" si="5"/>
        <v>52.788630000000012</v>
      </c>
      <c r="DP50" s="111"/>
      <c r="DQ50" s="196">
        <f t="shared" si="6"/>
        <v>52.788630000000012</v>
      </c>
      <c r="DR50" s="111"/>
      <c r="DS50" s="196">
        <f t="shared" si="7"/>
        <v>52.788630000000012</v>
      </c>
      <c r="DT50" s="111"/>
      <c r="DU50" s="196">
        <f t="shared" si="8"/>
        <v>52.788630000000012</v>
      </c>
      <c r="DV50" s="111"/>
      <c r="DW50" s="196">
        <f t="shared" si="9"/>
        <v>52.788630000000012</v>
      </c>
      <c r="DX50" s="111"/>
      <c r="DY50" s="196">
        <f t="shared" si="10"/>
        <v>52.788630000000012</v>
      </c>
      <c r="DZ50" s="111"/>
      <c r="EA50" s="196">
        <f t="shared" si="11"/>
        <v>52.788630000000012</v>
      </c>
      <c r="EB50" s="111"/>
      <c r="EC50" s="196">
        <f t="shared" si="12"/>
        <v>52.788630000000012</v>
      </c>
      <c r="ED50" s="111"/>
      <c r="EE50" s="196">
        <f t="shared" si="13"/>
        <v>52.788630000000012</v>
      </c>
      <c r="EF50" s="111"/>
      <c r="EG50" s="196">
        <f t="shared" si="14"/>
        <v>52.788630000000012</v>
      </c>
      <c r="EH50" s="111"/>
      <c r="EI50" s="196">
        <f t="shared" si="15"/>
        <v>52.788630000000012</v>
      </c>
      <c r="EJ50" s="111"/>
      <c r="EK50" s="196">
        <f t="shared" si="16"/>
        <v>52.788630000000012</v>
      </c>
      <c r="EL50" s="111"/>
      <c r="EM50" s="196">
        <f t="shared" si="17"/>
        <v>52.788630000000012</v>
      </c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84"/>
        <v>5.9162679425837323</v>
      </c>
      <c r="G51" s="182">
        <v>24.73</v>
      </c>
      <c r="H51" s="183">
        <v>1845.0150000000001</v>
      </c>
      <c r="I51" s="121">
        <f t="shared" si="18"/>
        <v>845.01100000000008</v>
      </c>
      <c r="J51" s="122">
        <f t="shared" si="19"/>
        <v>3532.1459800000002</v>
      </c>
      <c r="K51" s="184">
        <v>2280.0929999999998</v>
      </c>
      <c r="L51" s="121">
        <f t="shared" si="20"/>
        <v>435.07799999999975</v>
      </c>
      <c r="M51" s="122">
        <f t="shared" si="21"/>
        <v>1975.2541199999989</v>
      </c>
      <c r="N51" s="122">
        <f t="shared" si="22"/>
        <v>5532.1300999999994</v>
      </c>
      <c r="O51" s="122">
        <f t="shared" si="83"/>
        <v>5500.0000999999993</v>
      </c>
      <c r="P51" s="120">
        <v>-906.93</v>
      </c>
      <c r="Q51" s="121">
        <v>2319.0129999999999</v>
      </c>
      <c r="R51" s="121">
        <f t="shared" si="23"/>
        <v>38.920000000000073</v>
      </c>
      <c r="S51" s="122">
        <f t="shared" si="24"/>
        <v>176.69680000000034</v>
      </c>
      <c r="T51" s="122"/>
      <c r="U51" s="120">
        <f t="shared" si="25"/>
        <v>-730.23319999999967</v>
      </c>
      <c r="V51" s="121">
        <v>2328.0909999999999</v>
      </c>
      <c r="W51" s="121">
        <f t="shared" si="26"/>
        <v>9.0779999999999745</v>
      </c>
      <c r="X51" s="122">
        <f t="shared" si="27"/>
        <v>41.214119999999888</v>
      </c>
      <c r="Y51" s="122">
        <v>1500</v>
      </c>
      <c r="Z51" s="120">
        <f t="shared" si="28"/>
        <v>-2189.01908</v>
      </c>
      <c r="AA51" s="121">
        <v>2328.0909999999999</v>
      </c>
      <c r="AB51" s="121">
        <f t="shared" si="29"/>
        <v>0</v>
      </c>
      <c r="AC51" s="122">
        <f t="shared" si="30"/>
        <v>0</v>
      </c>
      <c r="AD51" s="122"/>
      <c r="AE51" s="120">
        <f t="shared" si="31"/>
        <v>-2189.01908</v>
      </c>
      <c r="AF51" s="121">
        <f>VLOOKUP(A51,Лист4!$A$2:$F$175,6,FALSE)</f>
        <v>2330.0140000000001</v>
      </c>
      <c r="AG51" s="121">
        <f t="shared" si="32"/>
        <v>1.9230000000002292</v>
      </c>
      <c r="AH51" s="122">
        <f t="shared" si="33"/>
        <v>8.7304200000010415</v>
      </c>
      <c r="AI51" s="122"/>
      <c r="AJ51" s="120">
        <f t="shared" si="34"/>
        <v>-2180.2886599999988</v>
      </c>
      <c r="AK51" s="121">
        <f>VLOOKUP(A51,Лист6!$A$2:$F$175,6,FALSE)</f>
        <v>2376.0410000000002</v>
      </c>
      <c r="AL51" s="121">
        <f t="shared" si="35"/>
        <v>46.027000000000044</v>
      </c>
      <c r="AM51" s="122">
        <f t="shared" si="36"/>
        <v>208.9625800000002</v>
      </c>
      <c r="AN51" s="122"/>
      <c r="AO51" s="120">
        <f t="shared" si="37"/>
        <v>-1971.3260799999987</v>
      </c>
      <c r="AP51" s="125">
        <v>2376.0410000000002</v>
      </c>
      <c r="AQ51" s="121">
        <f>AP51-AK51</f>
        <v>0</v>
      </c>
      <c r="AR51" s="121">
        <f t="shared" si="39"/>
        <v>0</v>
      </c>
      <c r="AS51" s="121"/>
      <c r="AT51" s="158">
        <f t="shared" si="40"/>
        <v>-1971.3260799999987</v>
      </c>
      <c r="AU51" s="123"/>
      <c r="AV51" s="121"/>
      <c r="AW51" s="122">
        <f t="shared" si="42"/>
        <v>0</v>
      </c>
      <c r="AX51" s="121"/>
      <c r="AY51" s="120">
        <f t="shared" si="43"/>
        <v>-1971.3260799999987</v>
      </c>
      <c r="AZ51" s="123"/>
      <c r="BA51" s="121">
        <f t="shared" si="44"/>
        <v>0</v>
      </c>
      <c r="BB51" s="122">
        <f t="shared" si="56"/>
        <v>0</v>
      </c>
      <c r="BC51" s="121"/>
      <c r="BD51" s="120">
        <f t="shared" si="45"/>
        <v>-1971.3260799999987</v>
      </c>
      <c r="BE51" s="123"/>
      <c r="BF51" s="121">
        <f t="shared" si="46"/>
        <v>0</v>
      </c>
      <c r="BG51" s="122">
        <f t="shared" si="57"/>
        <v>0</v>
      </c>
      <c r="BH51" s="121"/>
      <c r="BI51" s="120">
        <f t="shared" si="47"/>
        <v>-1971.3260799999987</v>
      </c>
      <c r="BJ51" s="123"/>
      <c r="BK51" s="121">
        <f t="shared" si="58"/>
        <v>0</v>
      </c>
      <c r="BL51" s="122">
        <f t="shared" si="59"/>
        <v>0</v>
      </c>
      <c r="BM51" s="121"/>
      <c r="BN51" s="157">
        <f t="shared" si="60"/>
        <v>-1971.3260799999987</v>
      </c>
      <c r="BO51" s="123"/>
      <c r="BP51" s="121">
        <f t="shared" si="61"/>
        <v>0</v>
      </c>
      <c r="BQ51" s="122">
        <f t="shared" si="62"/>
        <v>0</v>
      </c>
      <c r="BR51" s="121"/>
      <c r="BS51" s="120">
        <f t="shared" si="63"/>
        <v>-1971.3260799999987</v>
      </c>
      <c r="BT51" s="123"/>
      <c r="BU51" s="121">
        <f t="shared" si="64"/>
        <v>0</v>
      </c>
      <c r="BV51" s="122">
        <f t="shared" si="65"/>
        <v>0</v>
      </c>
      <c r="BW51" s="121"/>
      <c r="BX51" s="120">
        <f t="shared" si="66"/>
        <v>-1971.3260799999987</v>
      </c>
      <c r="BY51" s="123"/>
      <c r="BZ51" s="111">
        <f t="shared" si="67"/>
        <v>0</v>
      </c>
      <c r="CA51" s="122">
        <f t="shared" si="68"/>
        <v>0</v>
      </c>
      <c r="CB51" s="121"/>
      <c r="CC51" s="120">
        <f t="shared" si="69"/>
        <v>-1971.3260799999987</v>
      </c>
      <c r="CD51" s="123"/>
      <c r="CE51" s="111">
        <f t="shared" si="70"/>
        <v>0</v>
      </c>
      <c r="CF51" s="122">
        <f t="shared" si="71"/>
        <v>0</v>
      </c>
      <c r="CG51" s="121"/>
      <c r="CH51" s="120">
        <f t="shared" si="72"/>
        <v>-1971.3260799999987</v>
      </c>
      <c r="CI51" s="123"/>
      <c r="CJ51" s="111">
        <f t="shared" si="77"/>
        <v>0</v>
      </c>
      <c r="CK51" s="122">
        <f t="shared" si="74"/>
        <v>0</v>
      </c>
      <c r="CL51" s="121"/>
      <c r="CM51" s="120">
        <f t="shared" si="75"/>
        <v>-1971.3260799999987</v>
      </c>
      <c r="CN51" s="121"/>
      <c r="CO51" s="152">
        <f t="shared" si="48"/>
        <v>-1971.3260799999987</v>
      </c>
      <c r="CP51" s="121"/>
      <c r="CQ51" s="152">
        <f t="shared" si="49"/>
        <v>-1971.3260799999987</v>
      </c>
      <c r="CR51" s="121"/>
      <c r="CS51" s="196">
        <f t="shared" si="50"/>
        <v>-1971.3260799999987</v>
      </c>
      <c r="CT51" s="121"/>
      <c r="CU51" s="196">
        <f t="shared" si="51"/>
        <v>-1971.3260799999987</v>
      </c>
      <c r="CV51" s="121"/>
      <c r="CW51" s="196">
        <f t="shared" si="52"/>
        <v>-1971.3260799999987</v>
      </c>
      <c r="CX51" s="121"/>
      <c r="CY51" s="196">
        <f t="shared" si="53"/>
        <v>-1971.3260799999987</v>
      </c>
      <c r="CZ51" s="121"/>
      <c r="DA51" s="196">
        <f t="shared" si="54"/>
        <v>-1971.3260799999987</v>
      </c>
      <c r="DB51" s="121"/>
      <c r="DC51" s="196">
        <f t="shared" si="55"/>
        <v>-1971.3260799999987</v>
      </c>
      <c r="DD51" s="121"/>
      <c r="DE51" s="196">
        <f t="shared" si="81"/>
        <v>-1971.3260799999987</v>
      </c>
      <c r="DF51" s="121"/>
      <c r="DG51" s="196">
        <f t="shared" si="82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121"/>
      <c r="DO51" s="196">
        <f t="shared" si="5"/>
        <v>-1971.3260799999987</v>
      </c>
      <c r="DP51" s="121"/>
      <c r="DQ51" s="196">
        <f t="shared" si="6"/>
        <v>-1971.3260799999987</v>
      </c>
      <c r="DR51" s="121"/>
      <c r="DS51" s="196">
        <f t="shared" si="7"/>
        <v>-1971.3260799999987</v>
      </c>
      <c r="DT51" s="121"/>
      <c r="DU51" s="196">
        <f t="shared" si="8"/>
        <v>-1971.3260799999987</v>
      </c>
      <c r="DV51" s="121"/>
      <c r="DW51" s="196">
        <f t="shared" si="9"/>
        <v>-1971.3260799999987</v>
      </c>
      <c r="DX51" s="121"/>
      <c r="DY51" s="196">
        <f t="shared" si="10"/>
        <v>-1971.3260799999987</v>
      </c>
      <c r="DZ51" s="121"/>
      <c r="EA51" s="196">
        <f t="shared" si="11"/>
        <v>-1971.3260799999987</v>
      </c>
      <c r="EB51" s="121"/>
      <c r="EC51" s="196">
        <f t="shared" si="12"/>
        <v>-1971.3260799999987</v>
      </c>
      <c r="ED51" s="121"/>
      <c r="EE51" s="196">
        <f t="shared" si="13"/>
        <v>-1971.3260799999987</v>
      </c>
      <c r="EF51" s="121"/>
      <c r="EG51" s="196">
        <f t="shared" si="14"/>
        <v>-1971.3260799999987</v>
      </c>
      <c r="EH51" s="121"/>
      <c r="EI51" s="196">
        <f t="shared" si="15"/>
        <v>-1971.3260799999987</v>
      </c>
      <c r="EJ51" s="121"/>
      <c r="EK51" s="196">
        <f t="shared" si="16"/>
        <v>-1971.3260799999987</v>
      </c>
      <c r="EL51" s="121"/>
      <c r="EM51" s="196">
        <f t="shared" si="17"/>
        <v>-1971.3260799999987</v>
      </c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84"/>
        <v>2794.9186602870814</v>
      </c>
      <c r="G52" s="182">
        <v>11682.76</v>
      </c>
      <c r="H52" s="185">
        <v>16072.087</v>
      </c>
      <c r="I52" s="121">
        <f t="shared" si="18"/>
        <v>4005.08</v>
      </c>
      <c r="J52" s="122">
        <f t="shared" si="19"/>
        <v>16741.234399999998</v>
      </c>
      <c r="K52" s="184">
        <v>18135.002</v>
      </c>
      <c r="L52" s="121">
        <f t="shared" si="20"/>
        <v>2062.9150000000009</v>
      </c>
      <c r="M52" s="122">
        <f t="shared" si="21"/>
        <v>9365.6341000000048</v>
      </c>
      <c r="N52" s="122">
        <f t="shared" si="22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23"/>
        <v>1096.007999999998</v>
      </c>
      <c r="S52" s="122">
        <f t="shared" si="24"/>
        <v>4975.8763199999912</v>
      </c>
      <c r="T52" s="122"/>
      <c r="U52" s="120">
        <f t="shared" si="25"/>
        <v>7155.9163199999912</v>
      </c>
      <c r="V52" s="121">
        <v>21174.008000000002</v>
      </c>
      <c r="W52" s="121">
        <f t="shared" si="26"/>
        <v>1942.9980000000032</v>
      </c>
      <c r="X52" s="122">
        <f t="shared" si="27"/>
        <v>8821.2109200000141</v>
      </c>
      <c r="Y52" s="122">
        <v>4581.3100000000004</v>
      </c>
      <c r="Z52" s="120">
        <f t="shared" si="28"/>
        <v>11395.817240000004</v>
      </c>
      <c r="AA52" s="121">
        <f>VLOOKUP(B52,Лист3!$A$2:$C$175,3,FALSE)</f>
        <v>22447.030999999999</v>
      </c>
      <c r="AB52" s="121">
        <f t="shared" si="29"/>
        <v>1273.0229999999974</v>
      </c>
      <c r="AC52" s="122">
        <f t="shared" si="30"/>
        <v>5779.5244199999879</v>
      </c>
      <c r="AD52" s="122">
        <v>7155.92</v>
      </c>
      <c r="AE52" s="120">
        <f t="shared" si="31"/>
        <v>10019.421659999991</v>
      </c>
      <c r="AF52" s="121">
        <f>VLOOKUP(A52,Лист4!$A$2:$F$175,6,FALSE)</f>
        <v>23562.03</v>
      </c>
      <c r="AG52" s="121">
        <f t="shared" si="32"/>
        <v>1114.9989999999998</v>
      </c>
      <c r="AH52" s="122">
        <f t="shared" si="33"/>
        <v>5062.0954599999995</v>
      </c>
      <c r="AI52" s="122">
        <v>10019.42</v>
      </c>
      <c r="AJ52" s="120">
        <f t="shared" si="34"/>
        <v>5062.0971199999894</v>
      </c>
      <c r="AK52" s="159">
        <f>VLOOKUP(A52,Лист6!$A$2:$F$175,6,FALSE)</f>
        <v>24250.066999999999</v>
      </c>
      <c r="AL52" s="121">
        <f t="shared" si="35"/>
        <v>688.03700000000026</v>
      </c>
      <c r="AM52" s="122">
        <f t="shared" si="36"/>
        <v>3123.6879800000011</v>
      </c>
      <c r="AN52" s="122"/>
      <c r="AO52" s="127">
        <f t="shared" si="37"/>
        <v>8185.7850999999901</v>
      </c>
      <c r="AP52" s="123"/>
      <c r="AQ52" s="121"/>
      <c r="AR52" s="121">
        <f t="shared" si="39"/>
        <v>0</v>
      </c>
      <c r="AS52" s="121"/>
      <c r="AT52" s="120">
        <f t="shared" si="40"/>
        <v>8185.7850999999901</v>
      </c>
      <c r="AU52" s="123"/>
      <c r="AV52" s="121">
        <f t="shared" si="41"/>
        <v>0</v>
      </c>
      <c r="AW52" s="122">
        <f t="shared" si="42"/>
        <v>0</v>
      </c>
      <c r="AX52" s="121">
        <v>8185.79</v>
      </c>
      <c r="AY52" s="120">
        <f t="shared" si="43"/>
        <v>-4.9000000099113095E-3</v>
      </c>
      <c r="AZ52" s="123"/>
      <c r="BA52" s="121">
        <f t="shared" si="44"/>
        <v>0</v>
      </c>
      <c r="BB52" s="122">
        <f t="shared" si="56"/>
        <v>0</v>
      </c>
      <c r="BC52" s="121"/>
      <c r="BD52" s="120">
        <f t="shared" si="45"/>
        <v>-4.9000000099113095E-3</v>
      </c>
      <c r="BE52" s="123"/>
      <c r="BF52" s="121">
        <f t="shared" si="46"/>
        <v>0</v>
      </c>
      <c r="BG52" s="122">
        <f t="shared" si="57"/>
        <v>0</v>
      </c>
      <c r="BH52" s="121"/>
      <c r="BI52" s="120">
        <f t="shared" si="47"/>
        <v>-4.9000000099113095E-3</v>
      </c>
      <c r="BJ52" s="123"/>
      <c r="BK52" s="121">
        <f t="shared" si="58"/>
        <v>0</v>
      </c>
      <c r="BL52" s="122">
        <f t="shared" si="59"/>
        <v>0</v>
      </c>
      <c r="BM52" s="121"/>
      <c r="BN52" s="120">
        <f t="shared" si="60"/>
        <v>-4.9000000099113095E-3</v>
      </c>
      <c r="BO52" s="123"/>
      <c r="BP52" s="121">
        <f t="shared" si="61"/>
        <v>0</v>
      </c>
      <c r="BQ52" s="122">
        <f t="shared" si="62"/>
        <v>0</v>
      </c>
      <c r="BR52" s="121"/>
      <c r="BS52" s="120">
        <f t="shared" si="63"/>
        <v>-4.9000000099113095E-3</v>
      </c>
      <c r="BT52" s="123"/>
      <c r="BU52" s="121">
        <f t="shared" si="64"/>
        <v>0</v>
      </c>
      <c r="BV52" s="122">
        <f t="shared" si="65"/>
        <v>0</v>
      </c>
      <c r="BW52" s="121"/>
      <c r="BX52" s="120">
        <f t="shared" si="66"/>
        <v>-4.9000000099113095E-3</v>
      </c>
      <c r="BY52" s="123"/>
      <c r="BZ52" s="111">
        <f t="shared" si="67"/>
        <v>0</v>
      </c>
      <c r="CA52" s="122">
        <f t="shared" si="68"/>
        <v>0</v>
      </c>
      <c r="CB52" s="121"/>
      <c r="CC52" s="120">
        <f t="shared" si="69"/>
        <v>-4.9000000099113095E-3</v>
      </c>
      <c r="CD52" s="123"/>
      <c r="CE52" s="111">
        <f t="shared" si="70"/>
        <v>0</v>
      </c>
      <c r="CF52" s="122">
        <f t="shared" si="71"/>
        <v>0</v>
      </c>
      <c r="CG52" s="121"/>
      <c r="CH52" s="120">
        <f t="shared" si="72"/>
        <v>-4.9000000099113095E-3</v>
      </c>
      <c r="CI52" s="123"/>
      <c r="CJ52" s="111">
        <f t="shared" si="77"/>
        <v>0</v>
      </c>
      <c r="CK52" s="122">
        <f t="shared" si="74"/>
        <v>0</v>
      </c>
      <c r="CL52" s="121"/>
      <c r="CM52" s="120">
        <f t="shared" si="75"/>
        <v>-4.9000000099113095E-3</v>
      </c>
      <c r="CN52" s="121"/>
      <c r="CO52" s="152">
        <f t="shared" si="48"/>
        <v>-4.9000000099113095E-3</v>
      </c>
      <c r="CP52" s="121"/>
      <c r="CQ52" s="152">
        <f t="shared" si="49"/>
        <v>-4.9000000099113095E-3</v>
      </c>
      <c r="CR52" s="121"/>
      <c r="CS52" s="196">
        <f t="shared" si="50"/>
        <v>-4.9000000099113095E-3</v>
      </c>
      <c r="CT52" s="121"/>
      <c r="CU52" s="196">
        <f t="shared" si="51"/>
        <v>-4.9000000099113095E-3</v>
      </c>
      <c r="CV52" s="121"/>
      <c r="CW52" s="196">
        <f t="shared" si="52"/>
        <v>-4.9000000099113095E-3</v>
      </c>
      <c r="CX52" s="121"/>
      <c r="CY52" s="196">
        <f t="shared" si="53"/>
        <v>-4.9000000099113095E-3</v>
      </c>
      <c r="CZ52" s="121"/>
      <c r="DA52" s="196">
        <f t="shared" si="54"/>
        <v>-4.9000000099113095E-3</v>
      </c>
      <c r="DB52" s="121"/>
      <c r="DC52" s="196">
        <f t="shared" si="55"/>
        <v>-4.9000000099113095E-3</v>
      </c>
      <c r="DD52" s="121"/>
      <c r="DE52" s="196">
        <f t="shared" si="81"/>
        <v>-4.9000000099113095E-3</v>
      </c>
      <c r="DF52" s="121"/>
      <c r="DG52" s="196">
        <f t="shared" si="82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121"/>
      <c r="DO52" s="196">
        <f t="shared" si="5"/>
        <v>-4.9000000099113095E-3</v>
      </c>
      <c r="DP52" s="121"/>
      <c r="DQ52" s="196">
        <f t="shared" si="6"/>
        <v>-4.9000000099113095E-3</v>
      </c>
      <c r="DR52" s="121"/>
      <c r="DS52" s="196">
        <f t="shared" si="7"/>
        <v>-4.9000000099113095E-3</v>
      </c>
      <c r="DT52" s="121"/>
      <c r="DU52" s="196">
        <f t="shared" si="8"/>
        <v>-4.9000000099113095E-3</v>
      </c>
      <c r="DV52" s="121"/>
      <c r="DW52" s="196">
        <f t="shared" si="9"/>
        <v>-4.9000000099113095E-3</v>
      </c>
      <c r="DX52" s="121"/>
      <c r="DY52" s="196">
        <f t="shared" si="10"/>
        <v>-4.9000000099113095E-3</v>
      </c>
      <c r="DZ52" s="121"/>
      <c r="EA52" s="196">
        <f t="shared" si="11"/>
        <v>-4.9000000099113095E-3</v>
      </c>
      <c r="EB52" s="121"/>
      <c r="EC52" s="196">
        <f t="shared" si="12"/>
        <v>-4.9000000099113095E-3</v>
      </c>
      <c r="ED52" s="121"/>
      <c r="EE52" s="196">
        <f t="shared" si="13"/>
        <v>-4.9000000099113095E-3</v>
      </c>
      <c r="EF52" s="121"/>
      <c r="EG52" s="196">
        <f t="shared" si="14"/>
        <v>-4.9000000099113095E-3</v>
      </c>
      <c r="EH52" s="121"/>
      <c r="EI52" s="196">
        <f t="shared" si="15"/>
        <v>-4.9000000099113095E-3</v>
      </c>
      <c r="EJ52" s="121"/>
      <c r="EK52" s="196">
        <f t="shared" si="16"/>
        <v>-4.9000000099113095E-3</v>
      </c>
      <c r="EL52" s="121"/>
      <c r="EM52" s="196">
        <f t="shared" si="17"/>
        <v>-4.9000000099113095E-3</v>
      </c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84"/>
        <v>3.5885167464114832E-2</v>
      </c>
      <c r="G53" s="182">
        <v>0.15</v>
      </c>
      <c r="H53" s="183">
        <v>67.070999999999998</v>
      </c>
      <c r="I53" s="121">
        <f t="shared" si="18"/>
        <v>61.006999999999998</v>
      </c>
      <c r="J53" s="122">
        <f t="shared" si="19"/>
        <v>255.00925999999998</v>
      </c>
      <c r="K53" s="184">
        <v>769.01700000000005</v>
      </c>
      <c r="L53" s="121">
        <f t="shared" si="20"/>
        <v>701.94600000000003</v>
      </c>
      <c r="M53" s="122">
        <f t="shared" si="21"/>
        <v>3186.83484</v>
      </c>
      <c r="N53" s="122">
        <f t="shared" si="22"/>
        <v>3441.9940999999999</v>
      </c>
      <c r="O53" s="122">
        <f t="shared" si="83"/>
        <v>1699.8441</v>
      </c>
      <c r="P53" s="120">
        <v>1267.2</v>
      </c>
      <c r="Q53" s="121">
        <v>1353.0260000000001</v>
      </c>
      <c r="R53" s="121">
        <f t="shared" si="23"/>
        <v>584.00900000000001</v>
      </c>
      <c r="S53" s="122">
        <f t="shared" si="24"/>
        <v>2651.4008600000002</v>
      </c>
      <c r="T53" s="122"/>
      <c r="U53" s="120">
        <f t="shared" si="25"/>
        <v>3918.6008600000005</v>
      </c>
      <c r="V53" s="121">
        <v>2856.0970000000002</v>
      </c>
      <c r="W53" s="121">
        <f t="shared" si="26"/>
        <v>1503.0710000000001</v>
      </c>
      <c r="X53" s="122">
        <f t="shared" si="27"/>
        <v>6823.9423400000005</v>
      </c>
      <c r="Y53" s="122"/>
      <c r="Z53" s="120">
        <f t="shared" si="28"/>
        <v>10742.5432</v>
      </c>
      <c r="AA53" s="121">
        <v>3669.0630000000001</v>
      </c>
      <c r="AB53" s="121">
        <f t="shared" si="29"/>
        <v>812.96599999999989</v>
      </c>
      <c r="AC53" s="122">
        <f t="shared" si="30"/>
        <v>3690.8656399999995</v>
      </c>
      <c r="AD53" s="122">
        <v>12000</v>
      </c>
      <c r="AE53" s="120">
        <f t="shared" si="31"/>
        <v>2433.4088400000001</v>
      </c>
      <c r="AF53" s="121">
        <f>VLOOKUP(A53,Лист4!$A$2:$F$175,6,FALSE)</f>
        <v>4527.0230000000001</v>
      </c>
      <c r="AG53" s="121">
        <f t="shared" si="32"/>
        <v>857.96</v>
      </c>
      <c r="AH53" s="122">
        <f t="shared" si="33"/>
        <v>3895.1384000000003</v>
      </c>
      <c r="AI53" s="122">
        <v>6000</v>
      </c>
      <c r="AJ53" s="120">
        <f t="shared" si="34"/>
        <v>328.54723999999987</v>
      </c>
      <c r="AK53" s="126">
        <f>VLOOKUP(A53,Лист6!$A$2:$F$175,6,FALSE)</f>
        <v>4752.05</v>
      </c>
      <c r="AL53" s="121">
        <f t="shared" si="35"/>
        <v>225.02700000000004</v>
      </c>
      <c r="AM53" s="122">
        <f t="shared" si="36"/>
        <v>1021.6225800000002</v>
      </c>
      <c r="AN53" s="122"/>
      <c r="AO53" s="144">
        <f t="shared" si="37"/>
        <v>1350.1698200000001</v>
      </c>
      <c r="AP53" s="123"/>
      <c r="AQ53" s="121"/>
      <c r="AR53" s="121">
        <f t="shared" si="39"/>
        <v>0</v>
      </c>
      <c r="AS53" s="121"/>
      <c r="AT53" s="120">
        <f>AO53</f>
        <v>1350.1698200000001</v>
      </c>
      <c r="AU53" s="123"/>
      <c r="AV53" s="121">
        <f t="shared" si="41"/>
        <v>0</v>
      </c>
      <c r="AW53" s="122">
        <f t="shared" si="42"/>
        <v>0</v>
      </c>
      <c r="AX53" s="121"/>
      <c r="AY53" s="120">
        <f t="shared" si="43"/>
        <v>1350.1698200000001</v>
      </c>
      <c r="AZ53" s="123"/>
      <c r="BA53" s="121">
        <f t="shared" si="44"/>
        <v>0</v>
      </c>
      <c r="BB53" s="122">
        <f t="shared" si="56"/>
        <v>0</v>
      </c>
      <c r="BC53" s="121"/>
      <c r="BD53" s="120">
        <f t="shared" si="45"/>
        <v>1350.1698200000001</v>
      </c>
      <c r="BE53" s="123"/>
      <c r="BF53" s="121">
        <f t="shared" si="46"/>
        <v>0</v>
      </c>
      <c r="BG53" s="122">
        <f t="shared" si="57"/>
        <v>0</v>
      </c>
      <c r="BH53" s="121"/>
      <c r="BI53" s="120">
        <f t="shared" si="47"/>
        <v>1350.1698200000001</v>
      </c>
      <c r="BJ53" s="123"/>
      <c r="BK53" s="121">
        <f t="shared" si="58"/>
        <v>0</v>
      </c>
      <c r="BL53" s="122">
        <f t="shared" si="59"/>
        <v>0</v>
      </c>
      <c r="BM53" s="121">
        <v>4700</v>
      </c>
      <c r="BN53" s="198">
        <f t="shared" si="60"/>
        <v>-3349.8301799999999</v>
      </c>
      <c r="BO53" s="123"/>
      <c r="BP53" s="121">
        <f t="shared" si="61"/>
        <v>0</v>
      </c>
      <c r="BQ53" s="122">
        <f t="shared" si="62"/>
        <v>0</v>
      </c>
      <c r="BR53" s="121"/>
      <c r="BS53" s="120">
        <f t="shared" si="63"/>
        <v>-3349.8301799999999</v>
      </c>
      <c r="BT53" s="123"/>
      <c r="BU53" s="121">
        <f t="shared" si="64"/>
        <v>0</v>
      </c>
      <c r="BV53" s="122">
        <f t="shared" si="65"/>
        <v>0</v>
      </c>
      <c r="BW53" s="121"/>
      <c r="BX53" s="120">
        <f t="shared" si="66"/>
        <v>-3349.8301799999999</v>
      </c>
      <c r="BY53" s="123"/>
      <c r="BZ53" s="111">
        <f t="shared" si="67"/>
        <v>0</v>
      </c>
      <c r="CA53" s="122">
        <f t="shared" si="68"/>
        <v>0</v>
      </c>
      <c r="CB53" s="121"/>
      <c r="CC53" s="120">
        <f t="shared" si="69"/>
        <v>-3349.8301799999999</v>
      </c>
      <c r="CD53" s="123"/>
      <c r="CE53" s="111">
        <f t="shared" si="70"/>
        <v>0</v>
      </c>
      <c r="CF53" s="122">
        <f t="shared" si="71"/>
        <v>0</v>
      </c>
      <c r="CG53" s="121"/>
      <c r="CH53" s="120">
        <f t="shared" si="72"/>
        <v>-3349.8301799999999</v>
      </c>
      <c r="CI53" s="123"/>
      <c r="CJ53" s="111">
        <f t="shared" si="77"/>
        <v>0</v>
      </c>
      <c r="CK53" s="122">
        <f t="shared" si="74"/>
        <v>0</v>
      </c>
      <c r="CL53" s="121"/>
      <c r="CM53" s="120">
        <f t="shared" si="75"/>
        <v>-3349.8301799999999</v>
      </c>
      <c r="CN53" s="121"/>
      <c r="CO53" s="152">
        <f t="shared" si="48"/>
        <v>-3349.8301799999999</v>
      </c>
      <c r="CP53" s="121"/>
      <c r="CQ53" s="152">
        <f t="shared" si="49"/>
        <v>-3349.8301799999999</v>
      </c>
      <c r="CR53" s="121"/>
      <c r="CS53" s="196">
        <f t="shared" si="50"/>
        <v>-3349.8301799999999</v>
      </c>
      <c r="CT53" s="121"/>
      <c r="CU53" s="196">
        <f t="shared" si="51"/>
        <v>-3349.8301799999999</v>
      </c>
      <c r="CV53" s="121"/>
      <c r="CW53" s="196">
        <f t="shared" si="52"/>
        <v>-3349.8301799999999</v>
      </c>
      <c r="CX53" s="121"/>
      <c r="CY53" s="196">
        <f t="shared" si="53"/>
        <v>-3349.8301799999999</v>
      </c>
      <c r="CZ53" s="121"/>
      <c r="DA53" s="196">
        <f t="shared" si="54"/>
        <v>-3349.8301799999999</v>
      </c>
      <c r="DB53" s="121"/>
      <c r="DC53" s="196">
        <f t="shared" si="55"/>
        <v>-3349.8301799999999</v>
      </c>
      <c r="DD53" s="121"/>
      <c r="DE53" s="196">
        <f t="shared" si="81"/>
        <v>-3349.8301799999999</v>
      </c>
      <c r="DF53" s="121"/>
      <c r="DG53" s="196">
        <f t="shared" si="82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121"/>
      <c r="DO53" s="196">
        <f t="shared" si="5"/>
        <v>-1.8000000000029104E-4</v>
      </c>
      <c r="DP53" s="121"/>
      <c r="DQ53" s="196">
        <f t="shared" si="6"/>
        <v>-1.8000000000029104E-4</v>
      </c>
      <c r="DR53" s="121"/>
      <c r="DS53" s="196">
        <f t="shared" si="7"/>
        <v>-1.8000000000029104E-4</v>
      </c>
      <c r="DT53" s="121"/>
      <c r="DU53" s="196">
        <f t="shared" si="8"/>
        <v>-1.8000000000029104E-4</v>
      </c>
      <c r="DV53" s="121"/>
      <c r="DW53" s="196">
        <f t="shared" si="9"/>
        <v>-1.8000000000029104E-4</v>
      </c>
      <c r="DX53" s="121"/>
      <c r="DY53" s="196">
        <f t="shared" si="10"/>
        <v>-1.8000000000029104E-4</v>
      </c>
      <c r="DZ53" s="121"/>
      <c r="EA53" s="196">
        <f t="shared" si="11"/>
        <v>-1.8000000000029104E-4</v>
      </c>
      <c r="EB53" s="121"/>
      <c r="EC53" s="196">
        <f t="shared" si="12"/>
        <v>-1.8000000000029104E-4</v>
      </c>
      <c r="ED53" s="121"/>
      <c r="EE53" s="196">
        <f t="shared" si="13"/>
        <v>-1.8000000000029104E-4</v>
      </c>
      <c r="EF53" s="121"/>
      <c r="EG53" s="196">
        <f t="shared" si="14"/>
        <v>-1.8000000000029104E-4</v>
      </c>
      <c r="EH53" s="121"/>
      <c r="EI53" s="196">
        <f t="shared" si="15"/>
        <v>-1.8000000000029104E-4</v>
      </c>
      <c r="EJ53" s="121"/>
      <c r="EK53" s="196">
        <f t="shared" si="16"/>
        <v>-1.8000000000029104E-4</v>
      </c>
      <c r="EL53" s="121"/>
      <c r="EM53" s="196">
        <f t="shared" si="17"/>
        <v>-1.8000000000029104E-4</v>
      </c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84"/>
        <v>662.02631578947376</v>
      </c>
      <c r="G54" s="222">
        <v>2767.27</v>
      </c>
      <c r="H54" s="223">
        <v>9128.09</v>
      </c>
      <c r="I54" s="96">
        <f t="shared" si="18"/>
        <v>1768.0439999999999</v>
      </c>
      <c r="J54" s="224">
        <f t="shared" si="19"/>
        <v>7390.4239199999993</v>
      </c>
      <c r="K54" s="225">
        <v>11118.053</v>
      </c>
      <c r="L54" s="96">
        <f t="shared" si="20"/>
        <v>1989.9629999999997</v>
      </c>
      <c r="M54" s="224">
        <f t="shared" si="21"/>
        <v>9034.4320199999984</v>
      </c>
      <c r="N54" s="224">
        <f t="shared" si="22"/>
        <v>19192.125939999998</v>
      </c>
      <c r="O54" s="224">
        <v>14000</v>
      </c>
      <c r="P54" s="226">
        <v>4930.34</v>
      </c>
      <c r="Q54" s="96">
        <v>12012.016</v>
      </c>
      <c r="R54" s="96">
        <f t="shared" si="23"/>
        <v>893.96299999999974</v>
      </c>
      <c r="S54" s="224">
        <f t="shared" si="24"/>
        <v>4058.5920199999987</v>
      </c>
      <c r="T54" s="224"/>
      <c r="U54" s="226">
        <f t="shared" si="25"/>
        <v>8988.9320199999984</v>
      </c>
      <c r="V54" s="96">
        <v>13372.018</v>
      </c>
      <c r="W54" s="96">
        <f t="shared" si="26"/>
        <v>1360.0020000000004</v>
      </c>
      <c r="X54" s="224">
        <f t="shared" si="27"/>
        <v>6174.4090800000022</v>
      </c>
      <c r="Y54" s="224">
        <v>0</v>
      </c>
      <c r="Z54" s="226">
        <f t="shared" si="28"/>
        <v>15163.341100000001</v>
      </c>
      <c r="AA54" s="96">
        <f>VLOOKUP(B54,Лист3!$A$2:$C$175,3,FALSE)</f>
        <v>14103.09</v>
      </c>
      <c r="AB54" s="96">
        <f t="shared" si="29"/>
        <v>731.07200000000012</v>
      </c>
      <c r="AC54" s="224">
        <f t="shared" si="30"/>
        <v>3319.0668800000008</v>
      </c>
      <c r="AD54" s="224">
        <v>8700</v>
      </c>
      <c r="AE54" s="226">
        <f t="shared" si="31"/>
        <v>9782.4079800000036</v>
      </c>
      <c r="AF54" s="96">
        <f>VLOOKUP(A54,Лист4!$A$2:$F$175,6,FALSE)</f>
        <v>15380.034</v>
      </c>
      <c r="AG54" s="96">
        <f t="shared" si="32"/>
        <v>1276.9439999999995</v>
      </c>
      <c r="AH54" s="224">
        <f t="shared" si="33"/>
        <v>5797.3257599999979</v>
      </c>
      <c r="AI54" s="224"/>
      <c r="AJ54" s="226">
        <f t="shared" si="34"/>
        <v>15579.733740000001</v>
      </c>
      <c r="AK54" s="96">
        <f>VLOOKUP(A54,Лист6!$A$2:$F$175,6,FALSE)</f>
        <v>16949.079000000002</v>
      </c>
      <c r="AL54" s="96">
        <f t="shared" si="35"/>
        <v>1569.0450000000019</v>
      </c>
      <c r="AM54" s="224">
        <f t="shared" si="36"/>
        <v>7123.4643000000087</v>
      </c>
      <c r="AN54" s="224"/>
      <c r="AO54" s="226">
        <f t="shared" si="37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40"/>
        <v>22422.671659999996</v>
      </c>
      <c r="AU54" s="91">
        <v>18153.03</v>
      </c>
      <c r="AV54" s="96">
        <f t="shared" si="41"/>
        <v>604.94800000000032</v>
      </c>
      <c r="AW54" s="224">
        <f t="shared" si="42"/>
        <v>2746.4639200000015</v>
      </c>
      <c r="AX54" s="96"/>
      <c r="AY54" s="226">
        <f t="shared" si="43"/>
        <v>25169.135579999998</v>
      </c>
      <c r="AZ54" s="91">
        <v>18731.012999999999</v>
      </c>
      <c r="BA54" s="96">
        <f t="shared" si="44"/>
        <v>577.98300000000017</v>
      </c>
      <c r="BB54" s="224">
        <f t="shared" si="56"/>
        <v>2780.0982300000005</v>
      </c>
      <c r="BC54" s="96"/>
      <c r="BD54" s="226">
        <f t="shared" si="45"/>
        <v>27949.233809999998</v>
      </c>
      <c r="BE54" s="91">
        <v>19090.065999999999</v>
      </c>
      <c r="BF54" s="96">
        <f t="shared" si="46"/>
        <v>359.05299999999988</v>
      </c>
      <c r="BG54" s="224">
        <f t="shared" si="57"/>
        <v>1727.0449299999993</v>
      </c>
      <c r="BH54" s="96"/>
      <c r="BI54" s="226">
        <f t="shared" si="47"/>
        <v>29676.278739999998</v>
      </c>
      <c r="BJ54" s="91">
        <v>19695.07</v>
      </c>
      <c r="BK54" s="96">
        <f t="shared" si="58"/>
        <v>605.00400000000081</v>
      </c>
      <c r="BL54" s="224">
        <f t="shared" si="59"/>
        <v>2910.0692400000039</v>
      </c>
      <c r="BM54" s="96"/>
      <c r="BN54" s="226">
        <f t="shared" si="60"/>
        <v>32586.347980000002</v>
      </c>
      <c r="BO54" s="91">
        <v>20754.013999999999</v>
      </c>
      <c r="BP54" s="96">
        <f t="shared" si="61"/>
        <v>1058.9439999999995</v>
      </c>
      <c r="BQ54" s="224">
        <f t="shared" si="62"/>
        <v>5093.520639999997</v>
      </c>
      <c r="BR54" s="96">
        <v>10000</v>
      </c>
      <c r="BS54" s="226">
        <f t="shared" si="63"/>
        <v>27679.868620000001</v>
      </c>
      <c r="BT54" s="91">
        <v>21886.04</v>
      </c>
      <c r="BU54" s="96">
        <f t="shared" si="64"/>
        <v>1132.0260000000017</v>
      </c>
      <c r="BV54" s="224">
        <f t="shared" si="65"/>
        <v>5445.0450600000077</v>
      </c>
      <c r="BW54" s="96"/>
      <c r="BX54" s="226">
        <f t="shared" si="66"/>
        <v>33124.913680000012</v>
      </c>
      <c r="BY54" s="91">
        <v>24670.001</v>
      </c>
      <c r="BZ54" s="217">
        <f t="shared" si="67"/>
        <v>2783.9609999999993</v>
      </c>
      <c r="CA54" s="224">
        <f t="shared" si="68"/>
        <v>13390.852409999996</v>
      </c>
      <c r="CB54" s="96"/>
      <c r="CC54" s="226">
        <f t="shared" si="69"/>
        <v>46515.766090000005</v>
      </c>
      <c r="CD54" s="91">
        <v>25278.037</v>
      </c>
      <c r="CE54" s="217">
        <f t="shared" si="70"/>
        <v>608.03600000000006</v>
      </c>
      <c r="CF54" s="224">
        <f t="shared" si="71"/>
        <v>2924.6531599999998</v>
      </c>
      <c r="CG54" s="96"/>
      <c r="CH54" s="226">
        <f t="shared" si="72"/>
        <v>49440.419250000006</v>
      </c>
      <c r="CI54" s="91">
        <v>26763.069</v>
      </c>
      <c r="CJ54" s="217">
        <f t="shared" si="77"/>
        <v>1485.0319999999992</v>
      </c>
      <c r="CK54" s="224">
        <f t="shared" si="74"/>
        <v>7143.0039199999956</v>
      </c>
      <c r="CL54" s="96"/>
      <c r="CM54" s="287">
        <f t="shared" si="75"/>
        <v>56583.423170000002</v>
      </c>
      <c r="CN54" s="217"/>
      <c r="CO54" s="289">
        <f t="shared" si="48"/>
        <v>56583.423170000002</v>
      </c>
      <c r="CP54" s="217"/>
      <c r="CQ54" s="289">
        <f t="shared" si="49"/>
        <v>56583.423170000002</v>
      </c>
      <c r="CR54" s="217">
        <v>56583.42</v>
      </c>
      <c r="CS54" s="289">
        <f t="shared" si="50"/>
        <v>3.1700000035925768E-3</v>
      </c>
      <c r="CT54" s="217"/>
      <c r="CU54" s="289">
        <f t="shared" si="51"/>
        <v>3.1700000035925768E-3</v>
      </c>
      <c r="CV54" s="217"/>
      <c r="CW54" s="289">
        <f t="shared" si="52"/>
        <v>3.1700000035925768E-3</v>
      </c>
      <c r="CX54" s="217"/>
      <c r="CY54" s="289">
        <f t="shared" si="53"/>
        <v>3.1700000035925768E-3</v>
      </c>
      <c r="CZ54" s="217"/>
      <c r="DA54" s="289">
        <f t="shared" si="54"/>
        <v>3.1700000035925768E-3</v>
      </c>
      <c r="DB54" s="217"/>
      <c r="DC54" s="289">
        <f t="shared" si="55"/>
        <v>3.1700000035925768E-3</v>
      </c>
      <c r="DD54" s="217"/>
      <c r="DE54" s="289">
        <f t="shared" si="81"/>
        <v>3.1700000035925768E-3</v>
      </c>
      <c r="DF54" s="217"/>
      <c r="DG54" s="289">
        <f t="shared" si="82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  <c r="DN54" s="217"/>
      <c r="DO54" s="289">
        <f t="shared" si="5"/>
        <v>3.1700000035925768E-3</v>
      </c>
      <c r="DP54" s="217"/>
      <c r="DQ54" s="289">
        <f t="shared" si="6"/>
        <v>3.1700000035925768E-3</v>
      </c>
      <c r="DR54" s="217"/>
      <c r="DS54" s="289">
        <f t="shared" si="7"/>
        <v>3.1700000035925768E-3</v>
      </c>
      <c r="DT54" s="217"/>
      <c r="DU54" s="289">
        <f t="shared" si="8"/>
        <v>3.1700000035925768E-3</v>
      </c>
      <c r="DV54" s="217"/>
      <c r="DW54" s="289">
        <f t="shared" si="9"/>
        <v>3.1700000035925768E-3</v>
      </c>
      <c r="DX54" s="217"/>
      <c r="DY54" s="289">
        <f t="shared" si="10"/>
        <v>3.1700000035925768E-3</v>
      </c>
      <c r="DZ54" s="217"/>
      <c r="EA54" s="289">
        <f t="shared" si="11"/>
        <v>3.1700000035925768E-3</v>
      </c>
      <c r="EB54" s="217"/>
      <c r="EC54" s="289">
        <f t="shared" si="12"/>
        <v>3.1700000035925768E-3</v>
      </c>
      <c r="ED54" s="217"/>
      <c r="EE54" s="289">
        <f t="shared" si="13"/>
        <v>3.1700000035925768E-3</v>
      </c>
      <c r="EF54" s="217"/>
      <c r="EG54" s="289">
        <f t="shared" si="14"/>
        <v>3.1700000035925768E-3</v>
      </c>
      <c r="EH54" s="217"/>
      <c r="EI54" s="289">
        <f t="shared" si="15"/>
        <v>3.1700000035925768E-3</v>
      </c>
      <c r="EJ54" s="217"/>
      <c r="EK54" s="289">
        <f t="shared" si="16"/>
        <v>3.1700000035925768E-3</v>
      </c>
      <c r="EL54" s="217"/>
      <c r="EM54" s="289">
        <f t="shared" si="17"/>
        <v>3.1700000035925768E-3</v>
      </c>
    </row>
    <row r="55" spans="1:246" s="124" customFormat="1" ht="15.75" customHeight="1" thickBot="1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84"/>
        <v>0</v>
      </c>
      <c r="G55" s="182">
        <v>0</v>
      </c>
      <c r="H55" s="183">
        <v>637.05999999999995</v>
      </c>
      <c r="I55" s="121">
        <f t="shared" si="18"/>
        <v>92.964999999999918</v>
      </c>
      <c r="J55" s="122">
        <f t="shared" si="19"/>
        <v>388.59369999999961</v>
      </c>
      <c r="K55" s="184">
        <v>971.04100000000005</v>
      </c>
      <c r="L55" s="121">
        <f t="shared" si="20"/>
        <v>333.98100000000011</v>
      </c>
      <c r="M55" s="122">
        <f t="shared" si="21"/>
        <v>1516.2737400000005</v>
      </c>
      <c r="N55" s="122">
        <f t="shared" si="22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23"/>
        <v>210.02599999999995</v>
      </c>
      <c r="S55" s="122">
        <f t="shared" si="24"/>
        <v>953.51803999999981</v>
      </c>
      <c r="T55" s="122"/>
      <c r="U55" s="120">
        <f t="shared" si="25"/>
        <v>-642.27196000000015</v>
      </c>
      <c r="V55" s="121">
        <v>1681.0730000000001</v>
      </c>
      <c r="W55" s="121">
        <f t="shared" si="26"/>
        <v>500.00600000000009</v>
      </c>
      <c r="X55" s="122">
        <f t="shared" si="27"/>
        <v>2270.0272400000003</v>
      </c>
      <c r="Y55" s="122"/>
      <c r="Z55" s="120">
        <f t="shared" si="28"/>
        <v>1627.7552800000003</v>
      </c>
      <c r="AA55" s="121">
        <f>VLOOKUP(B55,Лист3!$A$2:$C$175,3,FALSE)</f>
        <v>1991.075</v>
      </c>
      <c r="AB55" s="121">
        <f t="shared" si="29"/>
        <v>310.00199999999995</v>
      </c>
      <c r="AC55" s="122">
        <f t="shared" si="30"/>
        <v>1407.4090799999999</v>
      </c>
      <c r="AD55" s="122"/>
      <c r="AE55" s="120">
        <f t="shared" si="31"/>
        <v>3035.1643600000002</v>
      </c>
      <c r="AF55" s="121">
        <f>VLOOKUP(A55,Лист4!$A$2:$F$175,6,FALSE)</f>
        <v>2353.0120000000002</v>
      </c>
      <c r="AG55" s="126">
        <f t="shared" si="32"/>
        <v>361.93700000000013</v>
      </c>
      <c r="AH55" s="122">
        <f t="shared" si="33"/>
        <v>1643.1939800000007</v>
      </c>
      <c r="AI55" s="122"/>
      <c r="AJ55" s="127">
        <f t="shared" si="34"/>
        <v>4678.3583400000007</v>
      </c>
      <c r="AK55" s="121"/>
      <c r="AL55" s="121"/>
      <c r="AM55" s="122">
        <f t="shared" si="36"/>
        <v>0</v>
      </c>
      <c r="AN55" s="122"/>
      <c r="AO55" s="120">
        <f t="shared" si="37"/>
        <v>4678.3583400000007</v>
      </c>
      <c r="AP55" s="123"/>
      <c r="AQ55" s="121">
        <f t="shared" si="38"/>
        <v>0</v>
      </c>
      <c r="AR55" s="121">
        <f t="shared" si="39"/>
        <v>0</v>
      </c>
      <c r="AS55" s="121"/>
      <c r="AT55" s="120">
        <f t="shared" si="40"/>
        <v>4678.3583400000007</v>
      </c>
      <c r="AU55" s="123"/>
      <c r="AV55" s="121">
        <f t="shared" si="41"/>
        <v>0</v>
      </c>
      <c r="AW55" s="122">
        <f t="shared" si="42"/>
        <v>0</v>
      </c>
      <c r="AX55" s="121"/>
      <c r="AY55" s="120">
        <f t="shared" si="43"/>
        <v>4678.3583400000007</v>
      </c>
      <c r="AZ55" s="123"/>
      <c r="BA55" s="121">
        <f t="shared" si="44"/>
        <v>0</v>
      </c>
      <c r="BB55" s="122">
        <f t="shared" si="56"/>
        <v>0</v>
      </c>
      <c r="BC55" s="121"/>
      <c r="BD55" s="120">
        <f t="shared" si="45"/>
        <v>4678.3583400000007</v>
      </c>
      <c r="BE55" s="123"/>
      <c r="BF55" s="121">
        <f t="shared" si="46"/>
        <v>0</v>
      </c>
      <c r="BG55" s="122">
        <f t="shared" si="57"/>
        <v>0</v>
      </c>
      <c r="BH55" s="121">
        <v>5000</v>
      </c>
      <c r="BI55" s="120">
        <f t="shared" si="47"/>
        <v>-321.64165999999932</v>
      </c>
      <c r="BJ55" s="123"/>
      <c r="BK55" s="121">
        <f t="shared" si="58"/>
        <v>0</v>
      </c>
      <c r="BL55" s="122">
        <f t="shared" si="59"/>
        <v>0</v>
      </c>
      <c r="BM55" s="121"/>
      <c r="BN55" s="144">
        <f t="shared" si="60"/>
        <v>-321.64165999999932</v>
      </c>
      <c r="BO55" s="123"/>
      <c r="BP55" s="121">
        <f t="shared" si="61"/>
        <v>0</v>
      </c>
      <c r="BQ55" s="122">
        <f t="shared" si="62"/>
        <v>0</v>
      </c>
      <c r="BR55" s="121"/>
      <c r="BS55" s="120">
        <f t="shared" si="63"/>
        <v>-321.64165999999932</v>
      </c>
      <c r="BT55" s="123"/>
      <c r="BU55" s="121">
        <f t="shared" si="64"/>
        <v>0</v>
      </c>
      <c r="BV55" s="122">
        <f t="shared" si="65"/>
        <v>0</v>
      </c>
      <c r="BW55" s="121"/>
      <c r="BX55" s="120">
        <f t="shared" si="66"/>
        <v>-321.64165999999932</v>
      </c>
      <c r="BY55" s="123"/>
      <c r="BZ55" s="111">
        <f t="shared" si="67"/>
        <v>0</v>
      </c>
      <c r="CA55" s="122">
        <f t="shared" si="68"/>
        <v>0</v>
      </c>
      <c r="CB55" s="121"/>
      <c r="CC55" s="120">
        <f t="shared" si="69"/>
        <v>-321.64165999999932</v>
      </c>
      <c r="CD55" s="123"/>
      <c r="CE55" s="111">
        <f t="shared" si="70"/>
        <v>0</v>
      </c>
      <c r="CF55" s="122">
        <f t="shared" si="71"/>
        <v>0</v>
      </c>
      <c r="CG55" s="121"/>
      <c r="CH55" s="120">
        <f t="shared" si="72"/>
        <v>-321.64165999999932</v>
      </c>
      <c r="CI55" s="123"/>
      <c r="CJ55" s="111">
        <f t="shared" si="77"/>
        <v>0</v>
      </c>
      <c r="CK55" s="122">
        <f t="shared" si="74"/>
        <v>0</v>
      </c>
      <c r="CL55" s="121"/>
      <c r="CM55" s="120">
        <f t="shared" si="75"/>
        <v>-321.64165999999932</v>
      </c>
      <c r="CN55" s="121"/>
      <c r="CO55" s="152">
        <f t="shared" si="48"/>
        <v>-321.64165999999932</v>
      </c>
      <c r="CP55" s="121"/>
      <c r="CQ55" s="152">
        <f t="shared" si="49"/>
        <v>-321.64165999999932</v>
      </c>
      <c r="CR55" s="121"/>
      <c r="CS55" s="196">
        <f t="shared" si="50"/>
        <v>-321.64165999999932</v>
      </c>
      <c r="CT55" s="121"/>
      <c r="CU55" s="196">
        <f t="shared" si="51"/>
        <v>-321.64165999999932</v>
      </c>
      <c r="CV55" s="121"/>
      <c r="CW55" s="196">
        <f t="shared" si="52"/>
        <v>-321.64165999999932</v>
      </c>
      <c r="CX55" s="121"/>
      <c r="CY55" s="196">
        <f t="shared" si="53"/>
        <v>-321.64165999999932</v>
      </c>
      <c r="CZ55" s="121"/>
      <c r="DA55" s="196">
        <f t="shared" si="54"/>
        <v>-321.64165999999932</v>
      </c>
      <c r="DB55" s="121"/>
      <c r="DC55" s="196">
        <f t="shared" si="55"/>
        <v>-321.64165999999932</v>
      </c>
      <c r="DD55" s="121"/>
      <c r="DE55" s="196">
        <f t="shared" si="81"/>
        <v>-321.64165999999932</v>
      </c>
      <c r="DF55" s="121"/>
      <c r="DG55" s="196">
        <f t="shared" si="82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121"/>
      <c r="DO55" s="196">
        <f t="shared" si="5"/>
        <v>-321.64165999999932</v>
      </c>
      <c r="DP55" s="121"/>
      <c r="DQ55" s="196">
        <f t="shared" si="6"/>
        <v>-321.64165999999932</v>
      </c>
      <c r="DR55" s="121"/>
      <c r="DS55" s="196">
        <f t="shared" si="7"/>
        <v>-321.64165999999932</v>
      </c>
      <c r="DT55" s="121"/>
      <c r="DU55" s="196">
        <f t="shared" si="8"/>
        <v>-321.64165999999932</v>
      </c>
      <c r="DV55" s="121"/>
      <c r="DW55" s="196">
        <f t="shared" si="9"/>
        <v>-321.64165999999932</v>
      </c>
      <c r="DX55" s="121"/>
      <c r="DY55" s="196">
        <f t="shared" si="10"/>
        <v>-321.64165999999932</v>
      </c>
      <c r="DZ55" s="121"/>
      <c r="EA55" s="196">
        <f t="shared" si="11"/>
        <v>-321.64165999999932</v>
      </c>
      <c r="EB55" s="121"/>
      <c r="EC55" s="196">
        <f t="shared" si="12"/>
        <v>-321.64165999999932</v>
      </c>
      <c r="ED55" s="121"/>
      <c r="EE55" s="196">
        <f t="shared" si="13"/>
        <v>-321.64165999999932</v>
      </c>
      <c r="EF55" s="121"/>
      <c r="EG55" s="196">
        <f t="shared" si="14"/>
        <v>-321.64165999999932</v>
      </c>
      <c r="EH55" s="121"/>
      <c r="EI55" s="196">
        <f t="shared" si="15"/>
        <v>-321.64165999999932</v>
      </c>
      <c r="EJ55" s="121"/>
      <c r="EK55" s="196">
        <f t="shared" si="16"/>
        <v>-321.64165999999932</v>
      </c>
      <c r="EL55" s="121"/>
      <c r="EM55" s="196">
        <f t="shared" si="17"/>
        <v>-321.64165999999932</v>
      </c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84"/>
        <v>24.956937799043061</v>
      </c>
      <c r="G56" s="222">
        <v>104.32</v>
      </c>
      <c r="H56" s="223">
        <v>2130.0259999999998</v>
      </c>
      <c r="I56" s="96">
        <f t="shared" si="18"/>
        <v>728.98299999999995</v>
      </c>
      <c r="J56" s="224">
        <f t="shared" si="19"/>
        <v>3047.1489399999996</v>
      </c>
      <c r="K56" s="225">
        <v>3310.049</v>
      </c>
      <c r="L56" s="96">
        <f t="shared" si="20"/>
        <v>1180.0230000000001</v>
      </c>
      <c r="M56" s="224">
        <f t="shared" si="21"/>
        <v>5357.3044200000004</v>
      </c>
      <c r="N56" s="224">
        <f t="shared" si="22"/>
        <v>8508.7733599999992</v>
      </c>
      <c r="O56" s="224">
        <f t="shared" si="83"/>
        <v>14000.003359999999</v>
      </c>
      <c r="P56" s="226">
        <v>-1093.57</v>
      </c>
      <c r="Q56" s="96">
        <v>3587.0030000000002</v>
      </c>
      <c r="R56" s="96">
        <f t="shared" si="23"/>
        <v>276.95400000000018</v>
      </c>
      <c r="S56" s="224">
        <f t="shared" si="24"/>
        <v>1257.3711600000008</v>
      </c>
      <c r="T56" s="224"/>
      <c r="U56" s="226">
        <f t="shared" si="25"/>
        <v>163.80116000000089</v>
      </c>
      <c r="V56" s="96">
        <v>3933.05</v>
      </c>
      <c r="W56" s="96">
        <f t="shared" si="26"/>
        <v>346.04700000000003</v>
      </c>
      <c r="X56" s="224">
        <f t="shared" si="27"/>
        <v>1571.0533800000001</v>
      </c>
      <c r="Y56" s="224"/>
      <c r="Z56" s="226">
        <f t="shared" si="28"/>
        <v>1734.854540000001</v>
      </c>
      <c r="AA56" s="96">
        <f>VLOOKUP(B56,Лист3!$A$2:$C$175,3,FALSE)</f>
        <v>4237.0039999999999</v>
      </c>
      <c r="AB56" s="96">
        <f t="shared" si="29"/>
        <v>303.95399999999972</v>
      </c>
      <c r="AC56" s="224">
        <f t="shared" si="30"/>
        <v>1379.9511599999987</v>
      </c>
      <c r="AD56" s="224"/>
      <c r="AE56" s="226">
        <f t="shared" si="31"/>
        <v>3114.8056999999999</v>
      </c>
      <c r="AF56" s="96">
        <f>VLOOKUP(A56,Лист4!$A$2:$F$175,6,FALSE)</f>
        <v>4362.018</v>
      </c>
      <c r="AG56" s="96">
        <f t="shared" si="32"/>
        <v>125.01400000000012</v>
      </c>
      <c r="AH56" s="224">
        <f t="shared" si="33"/>
        <v>567.56356000000062</v>
      </c>
      <c r="AI56" s="224"/>
      <c r="AJ56" s="226">
        <f t="shared" si="34"/>
        <v>3682.3692600000004</v>
      </c>
      <c r="AK56" s="96">
        <f>VLOOKUP(A56,Лист6!$A$2:$F$175,6,FALSE)</f>
        <v>4413.09</v>
      </c>
      <c r="AL56" s="96">
        <f t="shared" si="35"/>
        <v>51.072000000000116</v>
      </c>
      <c r="AM56" s="224">
        <f t="shared" si="36"/>
        <v>231.86688000000052</v>
      </c>
      <c r="AN56" s="224"/>
      <c r="AO56" s="226">
        <f t="shared" si="37"/>
        <v>3914.2361400000009</v>
      </c>
      <c r="AP56" s="91">
        <v>4499.027</v>
      </c>
      <c r="AQ56" s="96">
        <f t="shared" si="38"/>
        <v>85.936999999999898</v>
      </c>
      <c r="AR56" s="96">
        <f t="shared" si="39"/>
        <v>390.15397999999954</v>
      </c>
      <c r="AS56" s="96"/>
      <c r="AT56" s="226">
        <f t="shared" si="40"/>
        <v>4304.39012</v>
      </c>
      <c r="AU56" s="91">
        <v>4609.049</v>
      </c>
      <c r="AV56" s="96">
        <f t="shared" si="41"/>
        <v>110.02199999999993</v>
      </c>
      <c r="AW56" s="224">
        <f t="shared" si="42"/>
        <v>499.49987999999973</v>
      </c>
      <c r="AX56" s="96">
        <f>3000</f>
        <v>3000</v>
      </c>
      <c r="AY56" s="226">
        <f t="shared" si="43"/>
        <v>1803.8899999999994</v>
      </c>
      <c r="AZ56" s="91">
        <v>4729.0190000000002</v>
      </c>
      <c r="BA56" s="96">
        <f t="shared" si="44"/>
        <v>119.97000000000025</v>
      </c>
      <c r="BB56" s="224">
        <f t="shared" si="56"/>
        <v>577.05570000000114</v>
      </c>
      <c r="BC56" s="96"/>
      <c r="BD56" s="226">
        <f t="shared" si="45"/>
        <v>2380.9457000000007</v>
      </c>
      <c r="BE56" s="91">
        <v>4791.0450000000001</v>
      </c>
      <c r="BF56" s="96">
        <f t="shared" si="46"/>
        <v>62.02599999999984</v>
      </c>
      <c r="BG56" s="224">
        <f t="shared" si="57"/>
        <v>298.34505999999919</v>
      </c>
      <c r="BH56" s="96"/>
      <c r="BI56" s="226">
        <f t="shared" si="47"/>
        <v>2679.2907599999999</v>
      </c>
      <c r="BJ56" s="91">
        <v>4889.0609999999997</v>
      </c>
      <c r="BK56" s="96">
        <f t="shared" si="58"/>
        <v>98.015999999999622</v>
      </c>
      <c r="BL56" s="224">
        <f t="shared" si="59"/>
        <v>471.45695999999816</v>
      </c>
      <c r="BM56" s="96"/>
      <c r="BN56" s="226">
        <f t="shared" si="60"/>
        <v>3150.747719999998</v>
      </c>
      <c r="BO56" s="91">
        <v>4976.0309999999999</v>
      </c>
      <c r="BP56" s="96">
        <f t="shared" si="61"/>
        <v>86.970000000000255</v>
      </c>
      <c r="BQ56" s="224">
        <f t="shared" si="62"/>
        <v>418.32570000000118</v>
      </c>
      <c r="BR56" s="96">
        <v>5000</v>
      </c>
      <c r="BS56" s="226">
        <f t="shared" si="63"/>
        <v>-1430.9265800000007</v>
      </c>
      <c r="BT56" s="91">
        <v>5218</v>
      </c>
      <c r="BU56" s="96">
        <f t="shared" si="64"/>
        <v>241.96900000000005</v>
      </c>
      <c r="BV56" s="224">
        <f t="shared" si="65"/>
        <v>1163.8708900000001</v>
      </c>
      <c r="BW56" s="96"/>
      <c r="BX56" s="226">
        <f t="shared" si="66"/>
        <v>-267.0556900000006</v>
      </c>
      <c r="BY56" s="91">
        <v>5290.0169999999998</v>
      </c>
      <c r="BZ56" s="217">
        <f t="shared" si="67"/>
        <v>72.016999999999825</v>
      </c>
      <c r="CA56" s="224">
        <f t="shared" si="68"/>
        <v>346.40176999999915</v>
      </c>
      <c r="CB56" s="96"/>
      <c r="CC56" s="226">
        <f t="shared" si="69"/>
        <v>79.346079999998551</v>
      </c>
      <c r="CD56" s="91">
        <v>5308.0169999999998</v>
      </c>
      <c r="CE56" s="217">
        <f t="shared" si="70"/>
        <v>18</v>
      </c>
      <c r="CF56" s="224">
        <f t="shared" si="71"/>
        <v>86.58</v>
      </c>
      <c r="CG56" s="96"/>
      <c r="CH56" s="226">
        <f t="shared" si="72"/>
        <v>165.92607999999854</v>
      </c>
      <c r="CI56" s="91">
        <v>5443.04</v>
      </c>
      <c r="CJ56" s="217">
        <f t="shared" si="77"/>
        <v>135.02300000000014</v>
      </c>
      <c r="CK56" s="224">
        <f t="shared" si="74"/>
        <v>649.46063000000061</v>
      </c>
      <c r="CL56" s="96"/>
      <c r="CM56" s="226">
        <f t="shared" si="75"/>
        <v>815.38670999999908</v>
      </c>
      <c r="CN56" s="96">
        <v>2000</v>
      </c>
      <c r="CO56" s="288">
        <f t="shared" si="48"/>
        <v>-1184.6132900000009</v>
      </c>
      <c r="CP56" s="96"/>
      <c r="CQ56" s="288">
        <f t="shared" si="49"/>
        <v>-1184.6132900000009</v>
      </c>
      <c r="CR56" s="96"/>
      <c r="CS56" s="289">
        <f t="shared" si="50"/>
        <v>-1184.6132900000009</v>
      </c>
      <c r="CT56" s="96"/>
      <c r="CU56" s="289">
        <f t="shared" si="51"/>
        <v>-1184.6132900000009</v>
      </c>
      <c r="CV56" s="96"/>
      <c r="CW56" s="289">
        <f t="shared" si="52"/>
        <v>-1184.6132900000009</v>
      </c>
      <c r="CX56" s="96"/>
      <c r="CY56" s="289">
        <f t="shared" si="53"/>
        <v>-1184.6132900000009</v>
      </c>
      <c r="CZ56" s="96"/>
      <c r="DA56" s="289">
        <f t="shared" si="54"/>
        <v>-1184.6132900000009</v>
      </c>
      <c r="DB56" s="96"/>
      <c r="DC56" s="289">
        <f t="shared" si="55"/>
        <v>-1184.6132900000009</v>
      </c>
      <c r="DD56" s="96"/>
      <c r="DE56" s="289">
        <f t="shared" si="81"/>
        <v>-1184.6132900000009</v>
      </c>
      <c r="DF56" s="96"/>
      <c r="DG56" s="289">
        <f t="shared" si="82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  <c r="DN56" s="96"/>
      <c r="DO56" s="289">
        <f t="shared" si="5"/>
        <v>-1184.6132900000009</v>
      </c>
      <c r="DP56" s="96"/>
      <c r="DQ56" s="289">
        <f t="shared" si="6"/>
        <v>-1184.6132900000009</v>
      </c>
      <c r="DR56" s="96"/>
      <c r="DS56" s="289">
        <f t="shared" si="7"/>
        <v>-1184.6132900000009</v>
      </c>
      <c r="DT56" s="96"/>
      <c r="DU56" s="289">
        <f t="shared" si="8"/>
        <v>-1184.6132900000009</v>
      </c>
      <c r="DV56" s="96"/>
      <c r="DW56" s="289">
        <f t="shared" si="9"/>
        <v>-1184.6132900000009</v>
      </c>
      <c r="DX56" s="96"/>
      <c r="DY56" s="289">
        <f t="shared" si="10"/>
        <v>-1184.6132900000009</v>
      </c>
      <c r="DZ56" s="96"/>
      <c r="EA56" s="289">
        <f t="shared" si="11"/>
        <v>-1184.6132900000009</v>
      </c>
      <c r="EB56" s="96"/>
      <c r="EC56" s="289">
        <f t="shared" si="12"/>
        <v>-1184.6132900000009</v>
      </c>
      <c r="ED56" s="96"/>
      <c r="EE56" s="289">
        <f t="shared" si="13"/>
        <v>-1184.6132900000009</v>
      </c>
      <c r="EF56" s="96"/>
      <c r="EG56" s="289">
        <f t="shared" si="14"/>
        <v>-1184.6132900000009</v>
      </c>
      <c r="EH56" s="96"/>
      <c r="EI56" s="289">
        <f t="shared" si="15"/>
        <v>-1184.6132900000009</v>
      </c>
      <c r="EJ56" s="96"/>
      <c r="EK56" s="289">
        <f t="shared" si="16"/>
        <v>-1184.6132900000009</v>
      </c>
      <c r="EL56" s="96"/>
      <c r="EM56" s="289">
        <f t="shared" si="17"/>
        <v>-1184.6132900000009</v>
      </c>
    </row>
    <row r="57" spans="1:246" s="124" customFormat="1" ht="15.75" customHeight="1" thickBot="1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84"/>
        <v>0.99282296650717716</v>
      </c>
      <c r="G57" s="182">
        <v>4.1500000000000004</v>
      </c>
      <c r="H57" s="183">
        <v>251.077</v>
      </c>
      <c r="I57" s="121">
        <f t="shared" si="18"/>
        <v>8.0620000000000118</v>
      </c>
      <c r="J57" s="122">
        <f t="shared" si="19"/>
        <v>33.699160000000049</v>
      </c>
      <c r="K57" s="184">
        <v>270.024</v>
      </c>
      <c r="L57" s="121">
        <f t="shared" si="20"/>
        <v>18.947000000000003</v>
      </c>
      <c r="M57" s="122">
        <f t="shared" si="21"/>
        <v>86.019380000000012</v>
      </c>
      <c r="N57" s="122">
        <f t="shared" si="22"/>
        <v>123.86854000000005</v>
      </c>
      <c r="O57" s="122">
        <f t="shared" si="83"/>
        <v>-1.4599999999518332E-3</v>
      </c>
      <c r="P57" s="120">
        <v>-605.53</v>
      </c>
      <c r="Q57" s="121">
        <v>270.024</v>
      </c>
      <c r="R57" s="121">
        <f t="shared" si="23"/>
        <v>0</v>
      </c>
      <c r="S57" s="122">
        <f t="shared" si="24"/>
        <v>0</v>
      </c>
      <c r="T57" s="122"/>
      <c r="U57" s="120">
        <f t="shared" si="25"/>
        <v>-605.53</v>
      </c>
      <c r="V57" s="121">
        <v>270.06200000000001</v>
      </c>
      <c r="W57" s="129">
        <f t="shared" si="26"/>
        <v>3.8000000000010914E-2</v>
      </c>
      <c r="X57" s="122">
        <f t="shared" si="27"/>
        <v>0.17252000000004955</v>
      </c>
      <c r="Y57" s="122"/>
      <c r="Z57" s="128">
        <f t="shared" si="28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56"/>
        <v>0</v>
      </c>
      <c r="BC57" s="121"/>
      <c r="BD57" s="120">
        <f>AY57</f>
        <v>-605.3574799999999</v>
      </c>
      <c r="BE57" s="123"/>
      <c r="BF57" s="121"/>
      <c r="BG57" s="122">
        <f t="shared" si="57"/>
        <v>0</v>
      </c>
      <c r="BH57" s="121"/>
      <c r="BI57" s="120">
        <f>BD57</f>
        <v>-605.3574799999999</v>
      </c>
      <c r="BJ57" s="123"/>
      <c r="BK57" s="121"/>
      <c r="BL57" s="122">
        <f t="shared" si="59"/>
        <v>0</v>
      </c>
      <c r="BM57" s="121"/>
      <c r="BN57" s="120">
        <f t="shared" si="60"/>
        <v>-605.3574799999999</v>
      </c>
      <c r="BO57" s="123"/>
      <c r="BP57" s="121">
        <f t="shared" si="61"/>
        <v>0</v>
      </c>
      <c r="BQ57" s="122">
        <f t="shared" si="62"/>
        <v>0</v>
      </c>
      <c r="BR57" s="121"/>
      <c r="BS57" s="120">
        <f t="shared" si="63"/>
        <v>-605.3574799999999</v>
      </c>
      <c r="BT57" s="123"/>
      <c r="BU57" s="121">
        <f t="shared" si="64"/>
        <v>0</v>
      </c>
      <c r="BV57" s="122">
        <f t="shared" si="65"/>
        <v>0</v>
      </c>
      <c r="BW57" s="121"/>
      <c r="BX57" s="120">
        <f t="shared" si="66"/>
        <v>-605.3574799999999</v>
      </c>
      <c r="BY57" s="123"/>
      <c r="BZ57" s="111">
        <f t="shared" si="67"/>
        <v>0</v>
      </c>
      <c r="CA57" s="122">
        <f t="shared" si="68"/>
        <v>0</v>
      </c>
      <c r="CB57" s="121"/>
      <c r="CC57" s="120">
        <f t="shared" si="69"/>
        <v>-605.3574799999999</v>
      </c>
      <c r="CD57" s="123"/>
      <c r="CE57" s="111">
        <f t="shared" si="70"/>
        <v>0</v>
      </c>
      <c r="CF57" s="122">
        <f t="shared" si="71"/>
        <v>0</v>
      </c>
      <c r="CG57" s="121"/>
      <c r="CH57" s="120">
        <f t="shared" si="72"/>
        <v>-605.3574799999999</v>
      </c>
      <c r="CI57" s="123"/>
      <c r="CJ57" s="111">
        <f t="shared" si="77"/>
        <v>0</v>
      </c>
      <c r="CK57" s="122">
        <f t="shared" si="74"/>
        <v>0</v>
      </c>
      <c r="CL57" s="121"/>
      <c r="CM57" s="120">
        <f t="shared" si="75"/>
        <v>-605.3574799999999</v>
      </c>
      <c r="CN57" s="121"/>
      <c r="CO57" s="152">
        <f t="shared" si="48"/>
        <v>-605.3574799999999</v>
      </c>
      <c r="CP57" s="121"/>
      <c r="CQ57" s="152">
        <f t="shared" si="49"/>
        <v>-605.3574799999999</v>
      </c>
      <c r="CR57" s="121"/>
      <c r="CS57" s="196">
        <f t="shared" si="50"/>
        <v>-605.3574799999999</v>
      </c>
      <c r="CT57" s="121"/>
      <c r="CU57" s="196">
        <f t="shared" si="51"/>
        <v>-605.3574799999999</v>
      </c>
      <c r="CV57" s="121"/>
      <c r="CW57" s="196">
        <f t="shared" si="52"/>
        <v>-605.3574799999999</v>
      </c>
      <c r="CX57" s="121"/>
      <c r="CY57" s="196">
        <f t="shared" si="53"/>
        <v>-605.3574799999999</v>
      </c>
      <c r="CZ57" s="121"/>
      <c r="DA57" s="196">
        <f t="shared" si="54"/>
        <v>-605.3574799999999</v>
      </c>
      <c r="DB57" s="121"/>
      <c r="DC57" s="196">
        <f t="shared" si="55"/>
        <v>-605.3574799999999</v>
      </c>
      <c r="DD57" s="121"/>
      <c r="DE57" s="196">
        <f t="shared" si="81"/>
        <v>-605.3574799999999</v>
      </c>
      <c r="DF57" s="121"/>
      <c r="DG57" s="196">
        <f t="shared" si="82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121"/>
      <c r="DO57" s="196">
        <f t="shared" si="5"/>
        <v>-605.3574799999999</v>
      </c>
      <c r="DP57" s="121"/>
      <c r="DQ57" s="196">
        <f t="shared" si="6"/>
        <v>-605.3574799999999</v>
      </c>
      <c r="DR57" s="121"/>
      <c r="DS57" s="196">
        <f t="shared" si="7"/>
        <v>-605.3574799999999</v>
      </c>
      <c r="DT57" s="121"/>
      <c r="DU57" s="196">
        <f t="shared" si="8"/>
        <v>-605.3574799999999</v>
      </c>
      <c r="DV57" s="121"/>
      <c r="DW57" s="196">
        <f t="shared" si="9"/>
        <v>-605.3574799999999</v>
      </c>
      <c r="DX57" s="121"/>
      <c r="DY57" s="196">
        <f t="shared" si="10"/>
        <v>-605.3574799999999</v>
      </c>
      <c r="DZ57" s="121"/>
      <c r="EA57" s="196">
        <f t="shared" si="11"/>
        <v>-605.3574799999999</v>
      </c>
      <c r="EB57" s="121"/>
      <c r="EC57" s="196">
        <f t="shared" si="12"/>
        <v>-605.3574799999999</v>
      </c>
      <c r="ED57" s="121"/>
      <c r="EE57" s="196">
        <f t="shared" si="13"/>
        <v>-605.3574799999999</v>
      </c>
      <c r="EF57" s="121"/>
      <c r="EG57" s="196">
        <f t="shared" si="14"/>
        <v>-605.3574799999999</v>
      </c>
      <c r="EH57" s="121"/>
      <c r="EI57" s="196">
        <f t="shared" si="15"/>
        <v>-605.3574799999999</v>
      </c>
      <c r="EJ57" s="121"/>
      <c r="EK57" s="196">
        <f t="shared" si="16"/>
        <v>-605.3574799999999</v>
      </c>
      <c r="EL57" s="121"/>
      <c r="EM57" s="196">
        <f t="shared" si="17"/>
        <v>-605.3574799999999</v>
      </c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84"/>
        <v>0</v>
      </c>
      <c r="G58" s="182">
        <v>0</v>
      </c>
      <c r="H58" s="183">
        <v>1.0999999999999999E-2</v>
      </c>
      <c r="I58" s="121">
        <f t="shared" si="18"/>
        <v>0</v>
      </c>
      <c r="J58" s="122">
        <f t="shared" si="19"/>
        <v>0</v>
      </c>
      <c r="K58" s="184">
        <v>373.084</v>
      </c>
      <c r="L58" s="121">
        <f t="shared" si="20"/>
        <v>373.07299999999998</v>
      </c>
      <c r="M58" s="122">
        <f t="shared" si="21"/>
        <v>1693.7514199999998</v>
      </c>
      <c r="N58" s="122">
        <f t="shared" si="22"/>
        <v>1693.7514199999998</v>
      </c>
      <c r="O58" s="122">
        <f t="shared" si="83"/>
        <v>2000.0014199999998</v>
      </c>
      <c r="P58" s="120">
        <v>-306.25</v>
      </c>
      <c r="Q58" s="121">
        <v>373.084</v>
      </c>
      <c r="R58" s="121">
        <f t="shared" si="23"/>
        <v>0</v>
      </c>
      <c r="S58" s="122">
        <f t="shared" si="24"/>
        <v>0</v>
      </c>
      <c r="T58" s="122"/>
      <c r="U58" s="120">
        <f t="shared" si="25"/>
        <v>-306.25</v>
      </c>
      <c r="V58" s="121">
        <v>373.084</v>
      </c>
      <c r="W58" s="121">
        <f t="shared" si="26"/>
        <v>0</v>
      </c>
      <c r="X58" s="122">
        <f t="shared" si="27"/>
        <v>0</v>
      </c>
      <c r="Y58" s="122"/>
      <c r="Z58" s="120">
        <f t="shared" si="28"/>
        <v>-306.25</v>
      </c>
      <c r="AA58" s="121">
        <v>373.084</v>
      </c>
      <c r="AB58" s="121">
        <f t="shared" si="29"/>
        <v>0</v>
      </c>
      <c r="AC58" s="122">
        <f t="shared" si="30"/>
        <v>0</v>
      </c>
      <c r="AD58" s="122"/>
      <c r="AE58" s="120">
        <f t="shared" si="31"/>
        <v>-306.25</v>
      </c>
      <c r="AF58" s="121">
        <f>VLOOKUP(A58,Лист4!$A$2:$F$175,6,FALSE)</f>
        <v>373.084</v>
      </c>
      <c r="AG58" s="121">
        <f t="shared" si="32"/>
        <v>0</v>
      </c>
      <c r="AH58" s="122">
        <f t="shared" si="33"/>
        <v>0</v>
      </c>
      <c r="AI58" s="122"/>
      <c r="AJ58" s="128">
        <f t="shared" si="34"/>
        <v>-306.25</v>
      </c>
      <c r="AK58" s="121"/>
      <c r="AL58" s="121"/>
      <c r="AM58" s="122"/>
      <c r="AN58" s="122"/>
      <c r="AO58" s="128">
        <f t="shared" ref="AO58" si="85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56"/>
        <v>0</v>
      </c>
      <c r="BC58" s="121"/>
      <c r="BD58" s="120">
        <f>AY58</f>
        <v>-306.25</v>
      </c>
      <c r="BE58" s="123"/>
      <c r="BF58" s="121"/>
      <c r="BG58" s="122">
        <f t="shared" si="57"/>
        <v>0</v>
      </c>
      <c r="BH58" s="121"/>
      <c r="BI58" s="120">
        <f>BD58</f>
        <v>-306.25</v>
      </c>
      <c r="BJ58" s="123"/>
      <c r="BK58" s="121"/>
      <c r="BL58" s="122">
        <f t="shared" si="59"/>
        <v>0</v>
      </c>
      <c r="BM58" s="121"/>
      <c r="BN58" s="120">
        <f t="shared" si="60"/>
        <v>-306.25</v>
      </c>
      <c r="BO58" s="123"/>
      <c r="BP58" s="121">
        <f t="shared" si="61"/>
        <v>0</v>
      </c>
      <c r="BQ58" s="122">
        <f t="shared" si="62"/>
        <v>0</v>
      </c>
      <c r="BR58" s="121"/>
      <c r="BS58" s="120">
        <f t="shared" si="63"/>
        <v>-306.25</v>
      </c>
      <c r="BT58" s="123"/>
      <c r="BU58" s="121">
        <f t="shared" si="64"/>
        <v>0</v>
      </c>
      <c r="BV58" s="122">
        <f t="shared" si="65"/>
        <v>0</v>
      </c>
      <c r="BW58" s="121"/>
      <c r="BX58" s="120">
        <f t="shared" si="66"/>
        <v>-306.25</v>
      </c>
      <c r="BY58" s="123"/>
      <c r="BZ58" s="111">
        <f t="shared" si="67"/>
        <v>0</v>
      </c>
      <c r="CA58" s="122">
        <f t="shared" si="68"/>
        <v>0</v>
      </c>
      <c r="CB58" s="121"/>
      <c r="CC58" s="120">
        <f t="shared" si="69"/>
        <v>-306.25</v>
      </c>
      <c r="CD58" s="123"/>
      <c r="CE58" s="111">
        <f t="shared" si="70"/>
        <v>0</v>
      </c>
      <c r="CF58" s="122">
        <f t="shared" si="71"/>
        <v>0</v>
      </c>
      <c r="CG58" s="121"/>
      <c r="CH58" s="120">
        <f t="shared" si="72"/>
        <v>-306.25</v>
      </c>
      <c r="CI58" s="123"/>
      <c r="CJ58" s="111">
        <f t="shared" si="77"/>
        <v>0</v>
      </c>
      <c r="CK58" s="122">
        <f t="shared" si="74"/>
        <v>0</v>
      </c>
      <c r="CL58" s="121"/>
      <c r="CM58" s="120">
        <f t="shared" si="75"/>
        <v>-306.25</v>
      </c>
      <c r="CN58" s="121"/>
      <c r="CO58" s="152">
        <f t="shared" si="48"/>
        <v>-306.25</v>
      </c>
      <c r="CP58" s="121"/>
      <c r="CQ58" s="152">
        <f t="shared" si="49"/>
        <v>-306.25</v>
      </c>
      <c r="CR58" s="121"/>
      <c r="CS58" s="196">
        <f t="shared" si="50"/>
        <v>-306.25</v>
      </c>
      <c r="CT58" s="121"/>
      <c r="CU58" s="196">
        <f t="shared" si="51"/>
        <v>-306.25</v>
      </c>
      <c r="CV58" s="121"/>
      <c r="CW58" s="196">
        <f t="shared" si="52"/>
        <v>-306.25</v>
      </c>
      <c r="CX58" s="121"/>
      <c r="CY58" s="196">
        <f t="shared" si="53"/>
        <v>-306.25</v>
      </c>
      <c r="CZ58" s="121"/>
      <c r="DA58" s="196">
        <f t="shared" si="54"/>
        <v>-306.25</v>
      </c>
      <c r="DB58" s="121"/>
      <c r="DC58" s="196">
        <f t="shared" si="55"/>
        <v>-306.25</v>
      </c>
      <c r="DD58" s="121"/>
      <c r="DE58" s="196">
        <f t="shared" si="81"/>
        <v>-306.25</v>
      </c>
      <c r="DF58" s="121"/>
      <c r="DG58" s="196">
        <f t="shared" si="82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121"/>
      <c r="DO58" s="196">
        <f t="shared" si="5"/>
        <v>-306.25</v>
      </c>
      <c r="DP58" s="121"/>
      <c r="DQ58" s="196">
        <f t="shared" si="6"/>
        <v>-306.25</v>
      </c>
      <c r="DR58" s="121"/>
      <c r="DS58" s="196">
        <f t="shared" si="7"/>
        <v>-306.25</v>
      </c>
      <c r="DT58" s="121"/>
      <c r="DU58" s="196">
        <f t="shared" si="8"/>
        <v>-306.25</v>
      </c>
      <c r="DV58" s="121"/>
      <c r="DW58" s="196">
        <f t="shared" si="9"/>
        <v>-306.25</v>
      </c>
      <c r="DX58" s="121"/>
      <c r="DY58" s="196">
        <f t="shared" si="10"/>
        <v>-306.25</v>
      </c>
      <c r="DZ58" s="121"/>
      <c r="EA58" s="196">
        <f t="shared" si="11"/>
        <v>-306.25</v>
      </c>
      <c r="EB58" s="121"/>
      <c r="EC58" s="196">
        <f t="shared" si="12"/>
        <v>-306.25</v>
      </c>
      <c r="ED58" s="121"/>
      <c r="EE58" s="196">
        <f t="shared" si="13"/>
        <v>-306.25</v>
      </c>
      <c r="EF58" s="121"/>
      <c r="EG58" s="196">
        <f t="shared" si="14"/>
        <v>-306.25</v>
      </c>
      <c r="EH58" s="121"/>
      <c r="EI58" s="196">
        <f t="shared" si="15"/>
        <v>-306.25</v>
      </c>
      <c r="EJ58" s="121"/>
      <c r="EK58" s="196">
        <f t="shared" si="16"/>
        <v>-306.25</v>
      </c>
      <c r="EL58" s="121"/>
      <c r="EM58" s="196">
        <f t="shared" si="17"/>
        <v>-306.25</v>
      </c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18"/>
        <v>7.2000000000000064E-2</v>
      </c>
      <c r="J59" s="224">
        <f t="shared" si="19"/>
        <v>0.30096000000000023</v>
      </c>
      <c r="K59" s="225">
        <v>5.0039999999999996</v>
      </c>
      <c r="L59" s="96">
        <f t="shared" si="20"/>
        <v>0.92399999999999949</v>
      </c>
      <c r="M59" s="224">
        <f t="shared" si="21"/>
        <v>4.1949599999999974</v>
      </c>
      <c r="N59" s="224">
        <f t="shared" si="22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23"/>
        <v>0</v>
      </c>
      <c r="S59" s="224">
        <f t="shared" si="24"/>
        <v>0</v>
      </c>
      <c r="T59" s="224"/>
      <c r="U59" s="226">
        <f t="shared" si="25"/>
        <v>-79.069999999999993</v>
      </c>
      <c r="V59" s="96">
        <v>5.0039999999999996</v>
      </c>
      <c r="W59" s="96">
        <f t="shared" si="26"/>
        <v>0</v>
      </c>
      <c r="X59" s="224">
        <f t="shared" si="27"/>
        <v>0</v>
      </c>
      <c r="Y59" s="224"/>
      <c r="Z59" s="226">
        <f t="shared" si="28"/>
        <v>-79.069999999999993</v>
      </c>
      <c r="AA59" s="96">
        <f>VLOOKUP(B59,Лист3!$A$2:$C$175,3,FALSE)</f>
        <v>5.0039999999999996</v>
      </c>
      <c r="AB59" s="96">
        <f t="shared" si="29"/>
        <v>0</v>
      </c>
      <c r="AC59" s="224">
        <f t="shared" si="30"/>
        <v>0</v>
      </c>
      <c r="AD59" s="224"/>
      <c r="AE59" s="226">
        <f t="shared" si="31"/>
        <v>-79.069999999999993</v>
      </c>
      <c r="AF59" s="96">
        <f>VLOOKUP(A59,Лист4!$A$2:$F$175,6,FALSE)</f>
        <v>5.0039999999999996</v>
      </c>
      <c r="AG59" s="96">
        <f t="shared" si="32"/>
        <v>0</v>
      </c>
      <c r="AH59" s="224">
        <f t="shared" si="33"/>
        <v>0</v>
      </c>
      <c r="AI59" s="224"/>
      <c r="AJ59" s="226">
        <f t="shared" si="34"/>
        <v>-79.069999999999993</v>
      </c>
      <c r="AK59" s="96">
        <f>VLOOKUP(A59,Лист6!$A$2:$F$175,6,FALSE)</f>
        <v>5.0039999999999996</v>
      </c>
      <c r="AL59" s="96">
        <f t="shared" si="35"/>
        <v>0</v>
      </c>
      <c r="AM59" s="224">
        <f t="shared" si="36"/>
        <v>0</v>
      </c>
      <c r="AN59" s="224"/>
      <c r="AO59" s="226">
        <f t="shared" si="37"/>
        <v>-79.069999999999993</v>
      </c>
      <c r="AP59" s="91">
        <v>5.0380000000000003</v>
      </c>
      <c r="AQ59" s="96">
        <f t="shared" si="38"/>
        <v>3.4000000000000696E-2</v>
      </c>
      <c r="AR59" s="96">
        <f t="shared" si="39"/>
        <v>0.15436000000000316</v>
      </c>
      <c r="AS59" s="96"/>
      <c r="AT59" s="226">
        <f t="shared" si="40"/>
        <v>-78.915639999999996</v>
      </c>
      <c r="AU59" s="91">
        <v>6.08</v>
      </c>
      <c r="AV59" s="96">
        <f t="shared" si="41"/>
        <v>1.0419999999999998</v>
      </c>
      <c r="AW59" s="224">
        <f t="shared" si="42"/>
        <v>4.7306799999999996</v>
      </c>
      <c r="AX59" s="96">
        <v>500</v>
      </c>
      <c r="AY59" s="226">
        <f t="shared" si="43"/>
        <v>-574.18496000000005</v>
      </c>
      <c r="AZ59" s="91">
        <v>6.08</v>
      </c>
      <c r="BA59" s="96">
        <f t="shared" si="44"/>
        <v>0</v>
      </c>
      <c r="BB59" s="224">
        <f t="shared" si="56"/>
        <v>0</v>
      </c>
      <c r="BC59" s="96"/>
      <c r="BD59" s="226">
        <f t="shared" si="45"/>
        <v>-574.18496000000005</v>
      </c>
      <c r="BE59" s="91">
        <v>6.08</v>
      </c>
      <c r="BF59" s="96">
        <f t="shared" si="46"/>
        <v>0</v>
      </c>
      <c r="BG59" s="224">
        <f t="shared" si="57"/>
        <v>0</v>
      </c>
      <c r="BH59" s="96"/>
      <c r="BI59" s="226">
        <f t="shared" si="47"/>
        <v>-574.18496000000005</v>
      </c>
      <c r="BJ59" s="91">
        <v>6.08</v>
      </c>
      <c r="BK59" s="96">
        <f t="shared" si="58"/>
        <v>0</v>
      </c>
      <c r="BL59" s="224">
        <f t="shared" si="59"/>
        <v>0</v>
      </c>
      <c r="BM59" s="96"/>
      <c r="BN59" s="226">
        <f t="shared" si="60"/>
        <v>-574.18496000000005</v>
      </c>
      <c r="BO59" s="91">
        <v>6.08</v>
      </c>
      <c r="BP59" s="96">
        <f t="shared" si="61"/>
        <v>0</v>
      </c>
      <c r="BQ59" s="224">
        <f t="shared" si="62"/>
        <v>0</v>
      </c>
      <c r="BR59" s="96"/>
      <c r="BS59" s="226">
        <f t="shared" si="63"/>
        <v>-574.18496000000005</v>
      </c>
      <c r="BT59" s="91">
        <v>6.08</v>
      </c>
      <c r="BU59" s="96">
        <f t="shared" si="64"/>
        <v>0</v>
      </c>
      <c r="BV59" s="224">
        <f t="shared" si="65"/>
        <v>0</v>
      </c>
      <c r="BW59" s="96"/>
      <c r="BX59" s="226">
        <f t="shared" si="66"/>
        <v>-574.18496000000005</v>
      </c>
      <c r="BY59" s="91">
        <v>6.08</v>
      </c>
      <c r="BZ59" s="217">
        <f t="shared" si="67"/>
        <v>0</v>
      </c>
      <c r="CA59" s="224">
        <f t="shared" si="68"/>
        <v>0</v>
      </c>
      <c r="CB59" s="96"/>
      <c r="CC59" s="226">
        <f t="shared" si="69"/>
        <v>-574.18496000000005</v>
      </c>
      <c r="CD59" s="91">
        <v>6.08</v>
      </c>
      <c r="CE59" s="217">
        <f t="shared" si="70"/>
        <v>0</v>
      </c>
      <c r="CF59" s="224">
        <f t="shared" si="71"/>
        <v>0</v>
      </c>
      <c r="CG59" s="96"/>
      <c r="CH59" s="226">
        <f t="shared" si="72"/>
        <v>-574.18496000000005</v>
      </c>
      <c r="CI59" s="91">
        <v>6.08</v>
      </c>
      <c r="CJ59" s="217">
        <f t="shared" si="77"/>
        <v>0</v>
      </c>
      <c r="CK59" s="224">
        <f t="shared" si="74"/>
        <v>0</v>
      </c>
      <c r="CL59" s="96"/>
      <c r="CM59" s="226">
        <f t="shared" si="75"/>
        <v>-574.18496000000005</v>
      </c>
      <c r="CN59" s="96"/>
      <c r="CO59" s="288">
        <f t="shared" si="48"/>
        <v>-574.18496000000005</v>
      </c>
      <c r="CP59" s="96"/>
      <c r="CQ59" s="288">
        <f t="shared" si="49"/>
        <v>-574.18496000000005</v>
      </c>
      <c r="CR59" s="96"/>
      <c r="CS59" s="289">
        <f t="shared" si="50"/>
        <v>-574.18496000000005</v>
      </c>
      <c r="CT59" s="96"/>
      <c r="CU59" s="289">
        <f t="shared" si="51"/>
        <v>-574.18496000000005</v>
      </c>
      <c r="CV59" s="96"/>
      <c r="CW59" s="289">
        <f t="shared" si="52"/>
        <v>-574.18496000000005</v>
      </c>
      <c r="CX59" s="96"/>
      <c r="CY59" s="289">
        <f t="shared" si="53"/>
        <v>-574.18496000000005</v>
      </c>
      <c r="CZ59" s="96"/>
      <c r="DA59" s="289">
        <f t="shared" si="54"/>
        <v>-574.18496000000005</v>
      </c>
      <c r="DB59" s="96"/>
      <c r="DC59" s="289">
        <f t="shared" si="55"/>
        <v>-574.18496000000005</v>
      </c>
      <c r="DD59" s="96"/>
      <c r="DE59" s="289">
        <f t="shared" si="81"/>
        <v>-574.18496000000005</v>
      </c>
      <c r="DF59" s="96"/>
      <c r="DG59" s="289">
        <f t="shared" si="82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  <c r="DN59" s="96"/>
      <c r="DO59" s="289">
        <f t="shared" si="5"/>
        <v>-574.18496000000005</v>
      </c>
      <c r="DP59" s="96"/>
      <c r="DQ59" s="289">
        <f t="shared" si="6"/>
        <v>-574.18496000000005</v>
      </c>
      <c r="DR59" s="96"/>
      <c r="DS59" s="289">
        <f t="shared" si="7"/>
        <v>-574.18496000000005</v>
      </c>
      <c r="DT59" s="96"/>
      <c r="DU59" s="289">
        <f t="shared" si="8"/>
        <v>-574.18496000000005</v>
      </c>
      <c r="DV59" s="96"/>
      <c r="DW59" s="289">
        <f t="shared" si="9"/>
        <v>-574.18496000000005</v>
      </c>
      <c r="DX59" s="96"/>
      <c r="DY59" s="289">
        <f t="shared" si="10"/>
        <v>-574.18496000000005</v>
      </c>
      <c r="DZ59" s="96"/>
      <c r="EA59" s="289">
        <f t="shared" si="11"/>
        <v>-574.18496000000005</v>
      </c>
      <c r="EB59" s="96"/>
      <c r="EC59" s="289">
        <f t="shared" si="12"/>
        <v>-574.18496000000005</v>
      </c>
      <c r="ED59" s="96"/>
      <c r="EE59" s="289">
        <f t="shared" si="13"/>
        <v>-574.18496000000005</v>
      </c>
      <c r="EF59" s="96"/>
      <c r="EG59" s="289">
        <f t="shared" si="14"/>
        <v>-574.18496000000005</v>
      </c>
      <c r="EH59" s="96"/>
      <c r="EI59" s="289">
        <f t="shared" si="15"/>
        <v>-574.18496000000005</v>
      </c>
      <c r="EJ59" s="96"/>
      <c r="EK59" s="289">
        <f t="shared" si="16"/>
        <v>-574.18496000000005</v>
      </c>
      <c r="EL59" s="96"/>
      <c r="EM59" s="289">
        <f t="shared" si="17"/>
        <v>-574.18496000000005</v>
      </c>
    </row>
    <row r="60" spans="1:246" s="124" customFormat="1" ht="15.75" customHeight="1" thickBot="1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18"/>
        <v>70.006</v>
      </c>
      <c r="J60" s="122">
        <f t="shared" si="19"/>
        <v>292.62507999999997</v>
      </c>
      <c r="K60" s="184">
        <v>348.09199999999998</v>
      </c>
      <c r="L60" s="121">
        <f t="shared" si="20"/>
        <v>120.04499999999999</v>
      </c>
      <c r="M60" s="122">
        <f t="shared" si="21"/>
        <v>545.00429999999994</v>
      </c>
      <c r="N60" s="122">
        <f t="shared" si="22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23"/>
        <v>1.0000000000331966E-3</v>
      </c>
      <c r="S60" s="122">
        <f t="shared" si="24"/>
        <v>4.5400000001507125E-3</v>
      </c>
      <c r="T60" s="122"/>
      <c r="U60" s="120">
        <f t="shared" si="25"/>
        <v>-2515.4754599999997</v>
      </c>
      <c r="V60" s="121">
        <v>348.09300000000002</v>
      </c>
      <c r="W60" s="121">
        <f t="shared" si="26"/>
        <v>0</v>
      </c>
      <c r="X60" s="122">
        <f t="shared" si="27"/>
        <v>0</v>
      </c>
      <c r="Y60" s="122"/>
      <c r="Z60" s="120">
        <f t="shared" si="28"/>
        <v>-2515.4754599999997</v>
      </c>
      <c r="AA60" s="121">
        <f>VLOOKUP(B60,Лист3!$A$2:$C$175,3,FALSE)</f>
        <v>348.09699999999998</v>
      </c>
      <c r="AB60" s="121">
        <f t="shared" si="29"/>
        <v>3.999999999962256E-3</v>
      </c>
      <c r="AC60" s="122">
        <f t="shared" si="30"/>
        <v>1.8159999999828643E-2</v>
      </c>
      <c r="AD60" s="122"/>
      <c r="AE60" s="120">
        <f t="shared" si="31"/>
        <v>-2515.4573</v>
      </c>
      <c r="AF60" s="121">
        <f>VLOOKUP(A60,Лист4!$A$2:$F$175,6,FALSE)</f>
        <v>348.09699999999998</v>
      </c>
      <c r="AG60" s="121">
        <f t="shared" si="32"/>
        <v>0</v>
      </c>
      <c r="AH60" s="122">
        <f t="shared" si="33"/>
        <v>0</v>
      </c>
      <c r="AI60" s="122"/>
      <c r="AJ60" s="120">
        <f t="shared" si="34"/>
        <v>-2515.4573</v>
      </c>
      <c r="AK60" s="121">
        <f>VLOOKUP(A60,Лист6!$A$2:$F$175,6,FALSE)</f>
        <v>352.06099999999998</v>
      </c>
      <c r="AL60" s="121">
        <f t="shared" si="35"/>
        <v>3.9639999999999986</v>
      </c>
      <c r="AM60" s="122">
        <f t="shared" si="36"/>
        <v>17.996559999999995</v>
      </c>
      <c r="AN60" s="122"/>
      <c r="AO60" s="120">
        <f t="shared" si="37"/>
        <v>-2497.46074</v>
      </c>
      <c r="AP60" s="178">
        <v>417.04899999999998</v>
      </c>
      <c r="AQ60" s="121">
        <f t="shared" si="38"/>
        <v>64.988</v>
      </c>
      <c r="AR60" s="121">
        <f t="shared" si="39"/>
        <v>295.04552000000001</v>
      </c>
      <c r="AS60" s="121"/>
      <c r="AT60" s="158">
        <f t="shared" si="40"/>
        <v>-2202.4152199999999</v>
      </c>
      <c r="AU60" s="123"/>
      <c r="AV60" s="121"/>
      <c r="AW60" s="122">
        <f t="shared" si="42"/>
        <v>0</v>
      </c>
      <c r="AX60" s="121"/>
      <c r="AY60" s="120">
        <f t="shared" si="43"/>
        <v>-2202.4152199999999</v>
      </c>
      <c r="AZ60" s="123"/>
      <c r="BA60" s="121">
        <f t="shared" si="44"/>
        <v>0</v>
      </c>
      <c r="BB60" s="122">
        <f t="shared" si="56"/>
        <v>0</v>
      </c>
      <c r="BC60" s="121"/>
      <c r="BD60" s="120">
        <f t="shared" si="45"/>
        <v>-2202.4152199999999</v>
      </c>
      <c r="BE60" s="123"/>
      <c r="BF60" s="121">
        <f t="shared" si="46"/>
        <v>0</v>
      </c>
      <c r="BG60" s="122">
        <f t="shared" si="57"/>
        <v>0</v>
      </c>
      <c r="BH60" s="121"/>
      <c r="BI60" s="120">
        <f t="shared" si="47"/>
        <v>-2202.4152199999999</v>
      </c>
      <c r="BJ60" s="123"/>
      <c r="BK60" s="121">
        <f t="shared" si="58"/>
        <v>0</v>
      </c>
      <c r="BL60" s="122">
        <f t="shared" si="59"/>
        <v>0</v>
      </c>
      <c r="BM60" s="121"/>
      <c r="BN60" s="158">
        <f t="shared" si="60"/>
        <v>-2202.4152199999999</v>
      </c>
      <c r="BO60" s="123"/>
      <c r="BP60" s="121">
        <f t="shared" si="61"/>
        <v>0</v>
      </c>
      <c r="BQ60" s="122">
        <f t="shared" si="62"/>
        <v>0</v>
      </c>
      <c r="BR60" s="121"/>
      <c r="BS60" s="120">
        <f t="shared" si="63"/>
        <v>-2202.4152199999999</v>
      </c>
      <c r="BT60" s="123"/>
      <c r="BU60" s="121">
        <f t="shared" si="64"/>
        <v>0</v>
      </c>
      <c r="BV60" s="122">
        <f t="shared" si="65"/>
        <v>0</v>
      </c>
      <c r="BW60" s="121"/>
      <c r="BX60" s="120">
        <f t="shared" si="66"/>
        <v>-2202.4152199999999</v>
      </c>
      <c r="BY60" s="123"/>
      <c r="BZ60" s="111">
        <f t="shared" si="67"/>
        <v>0</v>
      </c>
      <c r="CA60" s="122">
        <f t="shared" si="68"/>
        <v>0</v>
      </c>
      <c r="CB60" s="121"/>
      <c r="CC60" s="120">
        <f t="shared" si="69"/>
        <v>-2202.4152199999999</v>
      </c>
      <c r="CD60" s="123"/>
      <c r="CE60" s="111">
        <f t="shared" si="70"/>
        <v>0</v>
      </c>
      <c r="CF60" s="122">
        <f t="shared" si="71"/>
        <v>0</v>
      </c>
      <c r="CG60" s="121"/>
      <c r="CH60" s="120">
        <f t="shared" si="72"/>
        <v>-2202.4152199999999</v>
      </c>
      <c r="CI60" s="123"/>
      <c r="CJ60" s="111">
        <f t="shared" si="77"/>
        <v>0</v>
      </c>
      <c r="CK60" s="122">
        <f t="shared" si="74"/>
        <v>0</v>
      </c>
      <c r="CL60" s="121"/>
      <c r="CM60" s="120">
        <f t="shared" si="75"/>
        <v>-2202.4152199999999</v>
      </c>
      <c r="CN60" s="121"/>
      <c r="CO60" s="152">
        <f t="shared" si="48"/>
        <v>-2202.4152199999999</v>
      </c>
      <c r="CP60" s="121"/>
      <c r="CQ60" s="152">
        <f t="shared" si="49"/>
        <v>-2202.4152199999999</v>
      </c>
      <c r="CR60" s="121"/>
      <c r="CS60" s="196">
        <f t="shared" si="50"/>
        <v>-2202.4152199999999</v>
      </c>
      <c r="CT60" s="121"/>
      <c r="CU60" s="196">
        <f t="shared" si="51"/>
        <v>-2202.4152199999999</v>
      </c>
      <c r="CV60" s="121"/>
      <c r="CW60" s="196">
        <f t="shared" si="52"/>
        <v>-2202.4152199999999</v>
      </c>
      <c r="CX60" s="121"/>
      <c r="CY60" s="196">
        <f t="shared" si="53"/>
        <v>-2202.4152199999999</v>
      </c>
      <c r="CZ60" s="121"/>
      <c r="DA60" s="196">
        <f t="shared" si="54"/>
        <v>-2202.4152199999999</v>
      </c>
      <c r="DB60" s="121"/>
      <c r="DC60" s="196">
        <f t="shared" si="55"/>
        <v>-2202.4152199999999</v>
      </c>
      <c r="DD60" s="121"/>
      <c r="DE60" s="196">
        <f t="shared" si="81"/>
        <v>-2202.4152199999999</v>
      </c>
      <c r="DF60" s="121"/>
      <c r="DG60" s="196">
        <f t="shared" si="82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121"/>
      <c r="DO60" s="196">
        <f t="shared" si="5"/>
        <v>-2202.4152199999999</v>
      </c>
      <c r="DP60" s="121"/>
      <c r="DQ60" s="196">
        <f t="shared" si="6"/>
        <v>-2202.4152199999999</v>
      </c>
      <c r="DR60" s="121"/>
      <c r="DS60" s="196">
        <f t="shared" si="7"/>
        <v>-2202.4152199999999</v>
      </c>
      <c r="DT60" s="121"/>
      <c r="DU60" s="196">
        <f t="shared" si="8"/>
        <v>-2202.4152199999999</v>
      </c>
      <c r="DV60" s="121"/>
      <c r="DW60" s="196">
        <f t="shared" si="9"/>
        <v>-2202.4152199999999</v>
      </c>
      <c r="DX60" s="121"/>
      <c r="DY60" s="196">
        <f t="shared" si="10"/>
        <v>-2202.4152199999999</v>
      </c>
      <c r="DZ60" s="121"/>
      <c r="EA60" s="196">
        <f t="shared" si="11"/>
        <v>-2202.4152199999999</v>
      </c>
      <c r="EB60" s="121"/>
      <c r="EC60" s="196">
        <f t="shared" si="12"/>
        <v>-2202.4152199999999</v>
      </c>
      <c r="ED60" s="121"/>
      <c r="EE60" s="196">
        <f t="shared" si="13"/>
        <v>-2202.4152199999999</v>
      </c>
      <c r="EF60" s="121"/>
      <c r="EG60" s="196">
        <f t="shared" si="14"/>
        <v>-2202.4152199999999</v>
      </c>
      <c r="EH60" s="121"/>
      <c r="EI60" s="196">
        <f t="shared" si="15"/>
        <v>-2202.4152199999999</v>
      </c>
      <c r="EJ60" s="121"/>
      <c r="EK60" s="196">
        <f t="shared" si="16"/>
        <v>-2202.4152199999999</v>
      </c>
      <c r="EL60" s="121"/>
      <c r="EM60" s="196">
        <f t="shared" si="17"/>
        <v>-2202.4152199999999</v>
      </c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18"/>
        <v>5.0299999999999994</v>
      </c>
      <c r="J61" s="224">
        <f t="shared" si="19"/>
        <v>21.025399999999998</v>
      </c>
      <c r="K61" s="225">
        <v>8.0640000000000001</v>
      </c>
      <c r="L61" s="96">
        <f t="shared" si="20"/>
        <v>1.9820000000000002</v>
      </c>
      <c r="M61" s="224">
        <f t="shared" si="21"/>
        <v>8.9982800000000012</v>
      </c>
      <c r="N61" s="224">
        <f t="shared" si="22"/>
        <v>30.023679999999999</v>
      </c>
      <c r="O61" s="224">
        <v>0</v>
      </c>
      <c r="P61" s="226">
        <f t="shared" si="76"/>
        <v>34.403680000000001</v>
      </c>
      <c r="Q61" s="96">
        <v>8.0640000000000001</v>
      </c>
      <c r="R61" s="96">
        <f t="shared" si="23"/>
        <v>0</v>
      </c>
      <c r="S61" s="224">
        <f t="shared" si="24"/>
        <v>0</v>
      </c>
      <c r="T61" s="224"/>
      <c r="U61" s="226">
        <f t="shared" si="25"/>
        <v>34.403680000000001</v>
      </c>
      <c r="V61" s="96">
        <v>8.0640000000000001</v>
      </c>
      <c r="W61" s="96">
        <f t="shared" si="26"/>
        <v>0</v>
      </c>
      <c r="X61" s="224">
        <f t="shared" si="27"/>
        <v>0</v>
      </c>
      <c r="Y61" s="224"/>
      <c r="Z61" s="226">
        <f t="shared" si="28"/>
        <v>34.403680000000001</v>
      </c>
      <c r="AA61" s="96">
        <f>VLOOKUP(B61,Лист3!$A$2:$C$175,3,FALSE)</f>
        <v>8.0640000000000001</v>
      </c>
      <c r="AB61" s="96">
        <f t="shared" si="29"/>
        <v>0</v>
      </c>
      <c r="AC61" s="224">
        <f t="shared" si="30"/>
        <v>0</v>
      </c>
      <c r="AD61" s="224"/>
      <c r="AE61" s="226">
        <f t="shared" si="31"/>
        <v>34.403680000000001</v>
      </c>
      <c r="AF61" s="96">
        <f>VLOOKUP(A61,Лист4!$A$2:$F$175,6,FALSE)</f>
        <v>8.0640000000000001</v>
      </c>
      <c r="AG61" s="96">
        <f t="shared" si="32"/>
        <v>0</v>
      </c>
      <c r="AH61" s="224">
        <f t="shared" si="33"/>
        <v>0</v>
      </c>
      <c r="AI61" s="224"/>
      <c r="AJ61" s="226">
        <f t="shared" si="34"/>
        <v>34.403680000000001</v>
      </c>
      <c r="AK61" s="96">
        <f>VLOOKUP(A61,Лист6!$A$2:$F$175,6,FALSE)</f>
        <v>8.0640000000000001</v>
      </c>
      <c r="AL61" s="96">
        <f t="shared" si="35"/>
        <v>0</v>
      </c>
      <c r="AM61" s="224">
        <f t="shared" si="36"/>
        <v>0</v>
      </c>
      <c r="AN61" s="224"/>
      <c r="AO61" s="226">
        <f t="shared" si="37"/>
        <v>34.403680000000001</v>
      </c>
      <c r="AP61" s="91">
        <v>40.066000000000003</v>
      </c>
      <c r="AQ61" s="96">
        <f t="shared" si="38"/>
        <v>32.002000000000002</v>
      </c>
      <c r="AR61" s="96">
        <f t="shared" si="39"/>
        <v>145.28908000000001</v>
      </c>
      <c r="AS61" s="96"/>
      <c r="AT61" s="226">
        <f t="shared" si="40"/>
        <v>179.69276000000002</v>
      </c>
      <c r="AU61" s="91">
        <v>45.048999999999999</v>
      </c>
      <c r="AV61" s="96">
        <f t="shared" si="41"/>
        <v>4.982999999999997</v>
      </c>
      <c r="AW61" s="224">
        <f t="shared" si="42"/>
        <v>22.622819999999987</v>
      </c>
      <c r="AX61" s="96"/>
      <c r="AY61" s="226">
        <f t="shared" si="43"/>
        <v>202.31558000000001</v>
      </c>
      <c r="AZ61" s="91">
        <v>54.064999999999998</v>
      </c>
      <c r="BA61" s="96">
        <f t="shared" si="44"/>
        <v>9.0159999999999982</v>
      </c>
      <c r="BB61" s="224">
        <f t="shared" si="56"/>
        <v>43.366959999999985</v>
      </c>
      <c r="BC61" s="96"/>
      <c r="BD61" s="226">
        <f t="shared" si="45"/>
        <v>245.68253999999999</v>
      </c>
      <c r="BE61" s="91">
        <v>66.052999999999997</v>
      </c>
      <c r="BF61" s="96">
        <f t="shared" si="46"/>
        <v>11.988</v>
      </c>
      <c r="BG61" s="224">
        <f t="shared" si="57"/>
        <v>57.662279999999996</v>
      </c>
      <c r="BH61" s="96"/>
      <c r="BI61" s="226">
        <f t="shared" si="47"/>
        <v>303.34481999999997</v>
      </c>
      <c r="BJ61" s="91">
        <v>171.02799999999999</v>
      </c>
      <c r="BK61" s="96">
        <f t="shared" si="58"/>
        <v>104.97499999999999</v>
      </c>
      <c r="BL61" s="224">
        <f t="shared" si="59"/>
        <v>504.92974999999996</v>
      </c>
      <c r="BM61" s="96"/>
      <c r="BN61" s="226">
        <f t="shared" si="60"/>
        <v>808.27456999999993</v>
      </c>
      <c r="BO61" s="91">
        <v>171.02799999999999</v>
      </c>
      <c r="BP61" s="96">
        <f t="shared" si="61"/>
        <v>0</v>
      </c>
      <c r="BQ61" s="224">
        <f t="shared" si="62"/>
        <v>0</v>
      </c>
      <c r="BR61" s="96"/>
      <c r="BS61" s="226">
        <f t="shared" si="63"/>
        <v>808.27456999999993</v>
      </c>
      <c r="BT61" s="91">
        <v>171.07300000000001</v>
      </c>
      <c r="BU61" s="96">
        <f t="shared" si="64"/>
        <v>4.5000000000015916E-2</v>
      </c>
      <c r="BV61" s="224">
        <f t="shared" si="65"/>
        <v>0.21645000000007653</v>
      </c>
      <c r="BW61" s="96"/>
      <c r="BX61" s="226">
        <f t="shared" si="66"/>
        <v>808.49102000000005</v>
      </c>
      <c r="BY61" s="91">
        <v>229.06</v>
      </c>
      <c r="BZ61" s="217">
        <f t="shared" si="67"/>
        <v>57.986999999999995</v>
      </c>
      <c r="CA61" s="224">
        <f t="shared" si="68"/>
        <v>278.91746999999998</v>
      </c>
      <c r="CB61" s="96"/>
      <c r="CC61" s="226">
        <f t="shared" si="69"/>
        <v>1087.40849</v>
      </c>
      <c r="CD61" s="91">
        <v>229.06</v>
      </c>
      <c r="CE61" s="217">
        <f t="shared" si="70"/>
        <v>0</v>
      </c>
      <c r="CF61" s="224">
        <f t="shared" si="71"/>
        <v>0</v>
      </c>
      <c r="CG61" s="96"/>
      <c r="CH61" s="226">
        <f t="shared" si="72"/>
        <v>1087.40849</v>
      </c>
      <c r="CI61" s="91">
        <v>229.06</v>
      </c>
      <c r="CJ61" s="217">
        <f t="shared" si="77"/>
        <v>0</v>
      </c>
      <c r="CK61" s="224">
        <f t="shared" si="74"/>
        <v>0</v>
      </c>
      <c r="CL61" s="96"/>
      <c r="CM61" s="287">
        <f t="shared" si="75"/>
        <v>1087.40849</v>
      </c>
      <c r="CN61" s="217"/>
      <c r="CO61" s="289">
        <f t="shared" si="48"/>
        <v>1087.40849</v>
      </c>
      <c r="CP61" s="217">
        <v>1000</v>
      </c>
      <c r="CQ61" s="289">
        <f t="shared" si="49"/>
        <v>87.408490000000029</v>
      </c>
      <c r="CR61" s="217"/>
      <c r="CS61" s="289">
        <f t="shared" si="50"/>
        <v>87.408490000000029</v>
      </c>
      <c r="CT61" s="217"/>
      <c r="CU61" s="289">
        <f t="shared" si="51"/>
        <v>87.408490000000029</v>
      </c>
      <c r="CV61" s="217"/>
      <c r="CW61" s="289">
        <f t="shared" si="52"/>
        <v>87.408490000000029</v>
      </c>
      <c r="CX61" s="217"/>
      <c r="CY61" s="289">
        <f t="shared" si="53"/>
        <v>87.408490000000029</v>
      </c>
      <c r="CZ61" s="217"/>
      <c r="DA61" s="289">
        <f t="shared" si="54"/>
        <v>87.408490000000029</v>
      </c>
      <c r="DB61" s="217"/>
      <c r="DC61" s="289">
        <f t="shared" si="55"/>
        <v>87.408490000000029</v>
      </c>
      <c r="DD61" s="217"/>
      <c r="DE61" s="289">
        <f t="shared" si="81"/>
        <v>87.408490000000029</v>
      </c>
      <c r="DF61" s="217"/>
      <c r="DG61" s="289">
        <f t="shared" si="82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  <c r="DN61" s="217"/>
      <c r="DO61" s="289">
        <f t="shared" si="5"/>
        <v>-1.5099999999677038E-3</v>
      </c>
      <c r="DP61" s="217"/>
      <c r="DQ61" s="289">
        <f t="shared" si="6"/>
        <v>-1.5099999999677038E-3</v>
      </c>
      <c r="DR61" s="217"/>
      <c r="DS61" s="289">
        <f t="shared" si="7"/>
        <v>-1.5099999999677038E-3</v>
      </c>
      <c r="DT61" s="217"/>
      <c r="DU61" s="289">
        <f t="shared" si="8"/>
        <v>-1.5099999999677038E-3</v>
      </c>
      <c r="DV61" s="217"/>
      <c r="DW61" s="289">
        <f t="shared" si="9"/>
        <v>-1.5099999999677038E-3</v>
      </c>
      <c r="DX61" s="217"/>
      <c r="DY61" s="289">
        <f t="shared" si="10"/>
        <v>-1.5099999999677038E-3</v>
      </c>
      <c r="DZ61" s="217"/>
      <c r="EA61" s="289">
        <f t="shared" si="11"/>
        <v>-1.5099999999677038E-3</v>
      </c>
      <c r="EB61" s="217"/>
      <c r="EC61" s="289">
        <f t="shared" si="12"/>
        <v>-1.5099999999677038E-3</v>
      </c>
      <c r="ED61" s="217"/>
      <c r="EE61" s="289">
        <f t="shared" si="13"/>
        <v>-1.5099999999677038E-3</v>
      </c>
      <c r="EF61" s="217"/>
      <c r="EG61" s="289">
        <f t="shared" si="14"/>
        <v>-1.5099999999677038E-3</v>
      </c>
      <c r="EH61" s="217"/>
      <c r="EI61" s="289">
        <f t="shared" si="15"/>
        <v>-1.5099999999677038E-3</v>
      </c>
      <c r="EJ61" s="217"/>
      <c r="EK61" s="289">
        <f t="shared" si="16"/>
        <v>-1.5099999999677038E-3</v>
      </c>
      <c r="EL61" s="217"/>
      <c r="EM61" s="289">
        <f t="shared" si="17"/>
        <v>-1.5099999999677038E-3</v>
      </c>
    </row>
    <row r="62" spans="1:246" s="124" customFormat="1" ht="15.75" customHeight="1" thickBot="1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86">G62/4.18</f>
        <v>0</v>
      </c>
      <c r="G62" s="182">
        <v>0</v>
      </c>
      <c r="H62" s="183">
        <v>0</v>
      </c>
      <c r="I62" s="121">
        <f t="shared" si="18"/>
        <v>0</v>
      </c>
      <c r="J62" s="122">
        <f t="shared" si="19"/>
        <v>0</v>
      </c>
      <c r="K62" s="184">
        <v>0</v>
      </c>
      <c r="L62" s="121">
        <f t="shared" si="20"/>
        <v>0</v>
      </c>
      <c r="M62" s="122">
        <f t="shared" si="21"/>
        <v>0</v>
      </c>
      <c r="N62" s="122">
        <f t="shared" si="22"/>
        <v>0</v>
      </c>
      <c r="O62" s="122">
        <v>0</v>
      </c>
      <c r="P62" s="120">
        <f t="shared" si="76"/>
        <v>0</v>
      </c>
      <c r="Q62" s="121">
        <v>0</v>
      </c>
      <c r="R62" s="121">
        <f t="shared" si="23"/>
        <v>0</v>
      </c>
      <c r="S62" s="122">
        <f t="shared" si="24"/>
        <v>0</v>
      </c>
      <c r="T62" s="122"/>
      <c r="U62" s="120">
        <f t="shared" si="25"/>
        <v>0</v>
      </c>
      <c r="V62" s="121">
        <v>0</v>
      </c>
      <c r="W62" s="121">
        <f t="shared" si="26"/>
        <v>0</v>
      </c>
      <c r="X62" s="122">
        <f t="shared" si="27"/>
        <v>0</v>
      </c>
      <c r="Y62" s="122"/>
      <c r="Z62" s="120">
        <f t="shared" si="28"/>
        <v>0</v>
      </c>
      <c r="AA62" s="121">
        <f>VLOOKUP(B62,Лист3!$A$2:$C$175,3,FALSE)</f>
        <v>0</v>
      </c>
      <c r="AB62" s="121">
        <f t="shared" si="29"/>
        <v>0</v>
      </c>
      <c r="AC62" s="122">
        <f t="shared" si="30"/>
        <v>0</v>
      </c>
      <c r="AD62" s="122"/>
      <c r="AE62" s="120">
        <f t="shared" si="31"/>
        <v>0</v>
      </c>
      <c r="AF62" s="121">
        <f>VLOOKUP(A62,Лист4!$A$2:$F$175,6,FALSE)</f>
        <v>0</v>
      </c>
      <c r="AG62" s="121">
        <f t="shared" si="32"/>
        <v>0</v>
      </c>
      <c r="AH62" s="122">
        <f t="shared" si="33"/>
        <v>0</v>
      </c>
      <c r="AI62" s="122"/>
      <c r="AJ62" s="120">
        <f t="shared" si="34"/>
        <v>0</v>
      </c>
      <c r="AK62" s="121">
        <f>VLOOKUP(A62,Лист6!$A$2:$F$175,6,FALSE)</f>
        <v>0</v>
      </c>
      <c r="AL62" s="121">
        <f t="shared" si="35"/>
        <v>0</v>
      </c>
      <c r="AM62" s="122">
        <f t="shared" si="36"/>
        <v>0</v>
      </c>
      <c r="AN62" s="122"/>
      <c r="AO62" s="120">
        <f t="shared" si="37"/>
        <v>0</v>
      </c>
      <c r="AP62" s="123">
        <v>0</v>
      </c>
      <c r="AQ62" s="121">
        <f t="shared" si="38"/>
        <v>0</v>
      </c>
      <c r="AR62" s="121">
        <f t="shared" si="39"/>
        <v>0</v>
      </c>
      <c r="AS62" s="121"/>
      <c r="AT62" s="120">
        <f t="shared" si="40"/>
        <v>0</v>
      </c>
      <c r="AU62" s="123">
        <v>0</v>
      </c>
      <c r="AV62" s="121">
        <f t="shared" si="41"/>
        <v>0</v>
      </c>
      <c r="AW62" s="122">
        <f t="shared" si="42"/>
        <v>0</v>
      </c>
      <c r="AX62" s="121"/>
      <c r="AY62" s="120">
        <f t="shared" si="43"/>
        <v>0</v>
      </c>
      <c r="AZ62" s="123">
        <v>0</v>
      </c>
      <c r="BA62" s="121">
        <f t="shared" si="44"/>
        <v>0</v>
      </c>
      <c r="BB62" s="122">
        <f t="shared" si="56"/>
        <v>0</v>
      </c>
      <c r="BC62" s="121"/>
      <c r="BD62" s="120">
        <f t="shared" si="45"/>
        <v>0</v>
      </c>
      <c r="BE62" s="123">
        <v>0</v>
      </c>
      <c r="BF62" s="121">
        <f t="shared" si="46"/>
        <v>0</v>
      </c>
      <c r="BG62" s="122">
        <f t="shared" si="57"/>
        <v>0</v>
      </c>
      <c r="BH62" s="121"/>
      <c r="BI62" s="120">
        <f t="shared" si="47"/>
        <v>0</v>
      </c>
      <c r="BJ62" s="123">
        <v>0</v>
      </c>
      <c r="BK62" s="121">
        <f t="shared" si="58"/>
        <v>0</v>
      </c>
      <c r="BL62" s="122">
        <f t="shared" si="59"/>
        <v>0</v>
      </c>
      <c r="BM62" s="121"/>
      <c r="BN62" s="120">
        <f t="shared" si="60"/>
        <v>0</v>
      </c>
      <c r="BO62" s="123">
        <v>0</v>
      </c>
      <c r="BP62" s="121">
        <f t="shared" si="61"/>
        <v>0</v>
      </c>
      <c r="BQ62" s="122">
        <f t="shared" si="62"/>
        <v>0</v>
      </c>
      <c r="BR62" s="121"/>
      <c r="BS62" s="120">
        <f t="shared" si="63"/>
        <v>0</v>
      </c>
      <c r="BT62" s="123">
        <v>0</v>
      </c>
      <c r="BU62" s="121">
        <f t="shared" si="64"/>
        <v>0</v>
      </c>
      <c r="BV62" s="122">
        <f t="shared" si="65"/>
        <v>0</v>
      </c>
      <c r="BW62" s="121"/>
      <c r="BX62" s="120">
        <f t="shared" si="66"/>
        <v>0</v>
      </c>
      <c r="BY62" s="123"/>
      <c r="BZ62" s="111">
        <f t="shared" si="67"/>
        <v>0</v>
      </c>
      <c r="CA62" s="122">
        <f t="shared" si="68"/>
        <v>0</v>
      </c>
      <c r="CB62" s="121"/>
      <c r="CC62" s="120">
        <f t="shared" si="69"/>
        <v>0</v>
      </c>
      <c r="CD62" s="123">
        <v>0</v>
      </c>
      <c r="CE62" s="111">
        <f t="shared" si="70"/>
        <v>0</v>
      </c>
      <c r="CF62" s="122">
        <f t="shared" si="71"/>
        <v>0</v>
      </c>
      <c r="CG62" s="121"/>
      <c r="CH62" s="120">
        <f t="shared" si="72"/>
        <v>0</v>
      </c>
      <c r="CI62" s="123">
        <v>0</v>
      </c>
      <c r="CJ62" s="111">
        <f t="shared" si="77"/>
        <v>0</v>
      </c>
      <c r="CK62" s="122">
        <f t="shared" si="74"/>
        <v>0</v>
      </c>
      <c r="CL62" s="121"/>
      <c r="CM62" s="120">
        <f t="shared" si="75"/>
        <v>0</v>
      </c>
      <c r="CN62" s="121"/>
      <c r="CO62" s="196">
        <f t="shared" si="48"/>
        <v>0</v>
      </c>
      <c r="CP62" s="111"/>
      <c r="CQ62" s="196">
        <f t="shared" si="49"/>
        <v>0</v>
      </c>
      <c r="CR62" s="111"/>
      <c r="CS62" s="196">
        <f t="shared" si="50"/>
        <v>0</v>
      </c>
      <c r="CT62" s="111"/>
      <c r="CU62" s="196">
        <f t="shared" si="51"/>
        <v>0</v>
      </c>
      <c r="CV62" s="111"/>
      <c r="CW62" s="196">
        <f t="shared" si="52"/>
        <v>0</v>
      </c>
      <c r="CX62" s="111"/>
      <c r="CY62" s="196">
        <f t="shared" si="53"/>
        <v>0</v>
      </c>
      <c r="CZ62" s="111"/>
      <c r="DA62" s="196">
        <f t="shared" si="54"/>
        <v>0</v>
      </c>
      <c r="DB62" s="111"/>
      <c r="DC62" s="196">
        <f t="shared" si="55"/>
        <v>0</v>
      </c>
      <c r="DD62" s="111"/>
      <c r="DE62" s="196">
        <f t="shared" si="81"/>
        <v>0</v>
      </c>
      <c r="DF62" s="111"/>
      <c r="DG62" s="196">
        <f t="shared" si="82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111"/>
      <c r="DO62" s="196">
        <f t="shared" si="5"/>
        <v>0</v>
      </c>
      <c r="DP62" s="111"/>
      <c r="DQ62" s="196">
        <f t="shared" si="6"/>
        <v>0</v>
      </c>
      <c r="DR62" s="111"/>
      <c r="DS62" s="196">
        <f t="shared" si="7"/>
        <v>0</v>
      </c>
      <c r="DT62" s="111"/>
      <c r="DU62" s="196">
        <f t="shared" si="8"/>
        <v>0</v>
      </c>
      <c r="DV62" s="111"/>
      <c r="DW62" s="196">
        <f t="shared" si="9"/>
        <v>0</v>
      </c>
      <c r="DX62" s="111"/>
      <c r="DY62" s="196">
        <f t="shared" si="10"/>
        <v>0</v>
      </c>
      <c r="DZ62" s="111"/>
      <c r="EA62" s="196">
        <f t="shared" si="11"/>
        <v>0</v>
      </c>
      <c r="EB62" s="111"/>
      <c r="EC62" s="196">
        <f t="shared" si="12"/>
        <v>0</v>
      </c>
      <c r="ED62" s="111"/>
      <c r="EE62" s="196">
        <f t="shared" si="13"/>
        <v>0</v>
      </c>
      <c r="EF62" s="111"/>
      <c r="EG62" s="196">
        <f t="shared" si="14"/>
        <v>0</v>
      </c>
      <c r="EH62" s="111"/>
      <c r="EI62" s="196">
        <f t="shared" si="15"/>
        <v>0</v>
      </c>
      <c r="EJ62" s="111"/>
      <c r="EK62" s="196">
        <f t="shared" si="16"/>
        <v>0</v>
      </c>
      <c r="EL62" s="111"/>
      <c r="EM62" s="196">
        <f t="shared" si="17"/>
        <v>0</v>
      </c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86"/>
        <v>0</v>
      </c>
      <c r="G63" s="182">
        <v>0</v>
      </c>
      <c r="H63" s="183">
        <v>94.082999999999998</v>
      </c>
      <c r="I63" s="121">
        <f t="shared" si="18"/>
        <v>79.001999999999995</v>
      </c>
      <c r="J63" s="122">
        <f t="shared" si="19"/>
        <v>330.22835999999995</v>
      </c>
      <c r="K63" s="184">
        <v>155.02099999999999</v>
      </c>
      <c r="L63" s="121">
        <f t="shared" si="20"/>
        <v>60.937999999999988</v>
      </c>
      <c r="M63" s="122">
        <f t="shared" si="21"/>
        <v>276.65851999999995</v>
      </c>
      <c r="N63" s="122">
        <f t="shared" si="22"/>
        <v>606.88687999999991</v>
      </c>
      <c r="O63" s="122">
        <f t="shared" ref="O63:O67" si="87">C63+G63+J63+M63-P63</f>
        <v>499.99687999999992</v>
      </c>
      <c r="P63" s="120">
        <v>169.4</v>
      </c>
      <c r="Q63" s="121">
        <v>175.001</v>
      </c>
      <c r="R63" s="121">
        <f t="shared" si="23"/>
        <v>19.980000000000018</v>
      </c>
      <c r="S63" s="122">
        <f t="shared" si="24"/>
        <v>90.709200000000081</v>
      </c>
      <c r="T63" s="122"/>
      <c r="U63" s="120">
        <f t="shared" si="25"/>
        <v>260.1092000000001</v>
      </c>
      <c r="V63" s="121">
        <v>175.001</v>
      </c>
      <c r="W63" s="121">
        <f t="shared" si="26"/>
        <v>0</v>
      </c>
      <c r="X63" s="122">
        <f t="shared" si="27"/>
        <v>0</v>
      </c>
      <c r="Y63" s="122"/>
      <c r="Z63" s="120">
        <f t="shared" si="28"/>
        <v>260.1092000000001</v>
      </c>
      <c r="AA63" s="121">
        <f>VLOOKUP(B63,Лист3!$A$2:$C$175,3,FALSE)</f>
        <v>228.02799999999999</v>
      </c>
      <c r="AB63" s="121">
        <f t="shared" si="29"/>
        <v>53.026999999999987</v>
      </c>
      <c r="AC63" s="122">
        <f t="shared" si="30"/>
        <v>240.74257999999995</v>
      </c>
      <c r="AD63" s="122">
        <v>1000</v>
      </c>
      <c r="AE63" s="120">
        <f t="shared" si="31"/>
        <v>-499.14821999999992</v>
      </c>
      <c r="AF63" s="121">
        <f>VLOOKUP(A63,Лист4!$A$2:$F$175,6,FALSE)</f>
        <v>384.08499999999998</v>
      </c>
      <c r="AG63" s="121">
        <f t="shared" si="32"/>
        <v>156.05699999999999</v>
      </c>
      <c r="AH63" s="122">
        <f t="shared" si="33"/>
        <v>708.4987799999999</v>
      </c>
      <c r="AI63" s="122">
        <v>1000</v>
      </c>
      <c r="AJ63" s="120">
        <f t="shared" si="34"/>
        <v>-790.64944000000003</v>
      </c>
      <c r="AK63" s="121">
        <f>VLOOKUP(A63,Лист6!$A$2:$F$175,6,FALSE)</f>
        <v>416.08199999999999</v>
      </c>
      <c r="AL63" s="121">
        <f t="shared" si="35"/>
        <v>31.997000000000014</v>
      </c>
      <c r="AM63" s="122">
        <f t="shared" si="36"/>
        <v>145.26638000000005</v>
      </c>
      <c r="AN63" s="122"/>
      <c r="AO63" s="120">
        <f t="shared" si="37"/>
        <v>-645.38306</v>
      </c>
      <c r="AP63" s="123">
        <v>545.09500000000003</v>
      </c>
      <c r="AQ63" s="121">
        <f t="shared" si="38"/>
        <v>129.01300000000003</v>
      </c>
      <c r="AR63" s="121">
        <f t="shared" si="39"/>
        <v>585.71902000000011</v>
      </c>
      <c r="AS63" s="121"/>
      <c r="AT63" s="120">
        <f t="shared" si="40"/>
        <v>-59.664039999999886</v>
      </c>
      <c r="AU63" s="170">
        <v>621.08000000000004</v>
      </c>
      <c r="AV63" s="121">
        <f t="shared" si="41"/>
        <v>75.985000000000014</v>
      </c>
      <c r="AW63" s="122">
        <f t="shared" si="42"/>
        <v>344.97190000000006</v>
      </c>
      <c r="AX63" s="121"/>
      <c r="AY63" s="144">
        <f t="shared" si="43"/>
        <v>285.30786000000018</v>
      </c>
      <c r="AZ63" s="123"/>
      <c r="BA63" s="121"/>
      <c r="BB63" s="122">
        <f t="shared" si="56"/>
        <v>0</v>
      </c>
      <c r="BC63" s="121"/>
      <c r="BD63" s="120">
        <f t="shared" si="45"/>
        <v>285.30786000000018</v>
      </c>
      <c r="BE63" s="123"/>
      <c r="BF63" s="121">
        <f t="shared" si="46"/>
        <v>0</v>
      </c>
      <c r="BG63" s="122">
        <f t="shared" si="57"/>
        <v>0</v>
      </c>
      <c r="BH63" s="121">
        <v>500</v>
      </c>
      <c r="BI63" s="120">
        <f t="shared" si="47"/>
        <v>-214.69213999999982</v>
      </c>
      <c r="BJ63" s="123"/>
      <c r="BK63" s="121">
        <f t="shared" si="58"/>
        <v>0</v>
      </c>
      <c r="BL63" s="122">
        <f t="shared" si="59"/>
        <v>0</v>
      </c>
      <c r="BM63" s="121"/>
      <c r="BN63" s="157">
        <f t="shared" si="60"/>
        <v>-214.69213999999982</v>
      </c>
      <c r="BO63" s="123"/>
      <c r="BP63" s="121">
        <f t="shared" si="61"/>
        <v>0</v>
      </c>
      <c r="BQ63" s="122">
        <f t="shared" si="62"/>
        <v>0</v>
      </c>
      <c r="BR63" s="121"/>
      <c r="BS63" s="120">
        <f t="shared" si="63"/>
        <v>-214.69213999999982</v>
      </c>
      <c r="BT63" s="123"/>
      <c r="BU63" s="121">
        <f t="shared" si="64"/>
        <v>0</v>
      </c>
      <c r="BV63" s="122">
        <f t="shared" si="65"/>
        <v>0</v>
      </c>
      <c r="BW63" s="121"/>
      <c r="BX63" s="120">
        <f t="shared" si="66"/>
        <v>-214.69213999999982</v>
      </c>
      <c r="BY63" s="123"/>
      <c r="BZ63" s="111">
        <f t="shared" si="67"/>
        <v>0</v>
      </c>
      <c r="CA63" s="122">
        <f t="shared" si="68"/>
        <v>0</v>
      </c>
      <c r="CB63" s="121"/>
      <c r="CC63" s="120">
        <f t="shared" si="69"/>
        <v>-214.69213999999982</v>
      </c>
      <c r="CD63" s="123"/>
      <c r="CE63" s="111">
        <f t="shared" si="70"/>
        <v>0</v>
      </c>
      <c r="CF63" s="122">
        <f t="shared" si="71"/>
        <v>0</v>
      </c>
      <c r="CG63" s="121"/>
      <c r="CH63" s="120">
        <f t="shared" si="72"/>
        <v>-214.69213999999982</v>
      </c>
      <c r="CI63" s="123"/>
      <c r="CJ63" s="111">
        <f t="shared" si="77"/>
        <v>0</v>
      </c>
      <c r="CK63" s="122">
        <f t="shared" si="74"/>
        <v>0</v>
      </c>
      <c r="CL63" s="121"/>
      <c r="CM63" s="120">
        <f t="shared" si="75"/>
        <v>-214.69213999999982</v>
      </c>
      <c r="CN63" s="121"/>
      <c r="CO63" s="152">
        <f t="shared" si="48"/>
        <v>-214.69213999999982</v>
      </c>
      <c r="CP63" s="121"/>
      <c r="CQ63" s="152">
        <f t="shared" si="49"/>
        <v>-214.69213999999982</v>
      </c>
      <c r="CR63" s="121"/>
      <c r="CS63" s="196">
        <f t="shared" si="50"/>
        <v>-214.69213999999982</v>
      </c>
      <c r="CT63" s="121"/>
      <c r="CU63" s="196">
        <f t="shared" si="51"/>
        <v>-214.69213999999982</v>
      </c>
      <c r="CV63" s="121"/>
      <c r="CW63" s="196">
        <f t="shared" si="52"/>
        <v>-214.69213999999982</v>
      </c>
      <c r="CX63" s="121"/>
      <c r="CY63" s="196">
        <f t="shared" si="53"/>
        <v>-214.69213999999982</v>
      </c>
      <c r="CZ63" s="121"/>
      <c r="DA63" s="196">
        <f t="shared" si="54"/>
        <v>-214.69213999999982</v>
      </c>
      <c r="DB63" s="121"/>
      <c r="DC63" s="196">
        <f t="shared" si="55"/>
        <v>-214.69213999999982</v>
      </c>
      <c r="DD63" s="121"/>
      <c r="DE63" s="196">
        <f t="shared" si="81"/>
        <v>-214.69213999999982</v>
      </c>
      <c r="DF63" s="121"/>
      <c r="DG63" s="196">
        <f t="shared" si="82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121"/>
      <c r="DO63" s="196">
        <f t="shared" si="5"/>
        <v>-214.69213999999982</v>
      </c>
      <c r="DP63" s="121"/>
      <c r="DQ63" s="196">
        <f t="shared" si="6"/>
        <v>-214.69213999999982</v>
      </c>
      <c r="DR63" s="121"/>
      <c r="DS63" s="196">
        <f t="shared" si="7"/>
        <v>-214.69213999999982</v>
      </c>
      <c r="DT63" s="121"/>
      <c r="DU63" s="196">
        <f t="shared" si="8"/>
        <v>-214.69213999999982</v>
      </c>
      <c r="DV63" s="121"/>
      <c r="DW63" s="196">
        <f t="shared" si="9"/>
        <v>-214.69213999999982</v>
      </c>
      <c r="DX63" s="121"/>
      <c r="DY63" s="196">
        <f t="shared" si="10"/>
        <v>-214.69213999999982</v>
      </c>
      <c r="DZ63" s="121"/>
      <c r="EA63" s="196">
        <f t="shared" si="11"/>
        <v>-214.69213999999982</v>
      </c>
      <c r="EB63" s="121"/>
      <c r="EC63" s="196">
        <f t="shared" si="12"/>
        <v>-214.69213999999982</v>
      </c>
      <c r="ED63" s="121"/>
      <c r="EE63" s="196">
        <f t="shared" si="13"/>
        <v>-214.69213999999982</v>
      </c>
      <c r="EF63" s="121"/>
      <c r="EG63" s="196">
        <f t="shared" si="14"/>
        <v>-214.69213999999982</v>
      </c>
      <c r="EH63" s="121"/>
      <c r="EI63" s="196">
        <f t="shared" si="15"/>
        <v>-214.69213999999982</v>
      </c>
      <c r="EJ63" s="121"/>
      <c r="EK63" s="196">
        <f t="shared" si="16"/>
        <v>-214.69213999999982</v>
      </c>
      <c r="EL63" s="121"/>
      <c r="EM63" s="196">
        <f t="shared" si="17"/>
        <v>-214.69213999999982</v>
      </c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86"/>
        <v>37.997607655502399</v>
      </c>
      <c r="G64" s="182">
        <v>158.83000000000001</v>
      </c>
      <c r="H64" s="183">
        <v>817.08399999999995</v>
      </c>
      <c r="I64" s="121">
        <f t="shared" si="18"/>
        <v>324.04899999999992</v>
      </c>
      <c r="J64" s="122">
        <f t="shared" si="19"/>
        <v>1354.5248199999996</v>
      </c>
      <c r="K64" s="184">
        <v>1723.0889999999999</v>
      </c>
      <c r="L64" s="121">
        <f t="shared" si="20"/>
        <v>906.005</v>
      </c>
      <c r="M64" s="122">
        <f t="shared" si="21"/>
        <v>4113.2627000000002</v>
      </c>
      <c r="N64" s="122">
        <f t="shared" si="22"/>
        <v>5626.6175199999998</v>
      </c>
      <c r="O64" s="122">
        <f t="shared" si="87"/>
        <v>5023.9875199999997</v>
      </c>
      <c r="P64" s="120">
        <v>832.7</v>
      </c>
      <c r="Q64" s="121">
        <v>1902.095</v>
      </c>
      <c r="R64" s="121">
        <f t="shared" si="23"/>
        <v>179.00600000000009</v>
      </c>
      <c r="S64" s="122">
        <f t="shared" si="24"/>
        <v>812.68724000000043</v>
      </c>
      <c r="T64" s="122"/>
      <c r="U64" s="133">
        <f t="shared" si="25"/>
        <v>1645.3872400000005</v>
      </c>
      <c r="V64" s="121">
        <v>2080.0070000000001</v>
      </c>
      <c r="W64" s="134">
        <f t="shared" si="26"/>
        <v>177.91200000000003</v>
      </c>
      <c r="X64" s="135">
        <f t="shared" si="27"/>
        <v>807.72048000000018</v>
      </c>
      <c r="Y64" s="135"/>
      <c r="Z64" s="133">
        <f t="shared" si="28"/>
        <v>2453.1077200000009</v>
      </c>
      <c r="AA64" s="134">
        <f>VLOOKUP(B64,Лист3!$A$2:$C$175,3,FALSE)</f>
        <v>2281.0810000000001</v>
      </c>
      <c r="AB64" s="134">
        <f t="shared" si="29"/>
        <v>201.07400000000007</v>
      </c>
      <c r="AC64" s="135">
        <f t="shared" si="30"/>
        <v>912.8759600000003</v>
      </c>
      <c r="AD64" s="135"/>
      <c r="AE64" s="133">
        <f t="shared" si="31"/>
        <v>3365.9836800000012</v>
      </c>
      <c r="AF64" s="134">
        <f>VLOOKUP(A64,Лист4!$A$2:$F$175,6,FALSE)</f>
        <v>2448.0259999999998</v>
      </c>
      <c r="AG64" s="134">
        <f t="shared" si="32"/>
        <v>166.94499999999971</v>
      </c>
      <c r="AH64" s="135">
        <f t="shared" si="33"/>
        <v>757.93029999999874</v>
      </c>
      <c r="AI64" s="135">
        <v>1500</v>
      </c>
      <c r="AJ64" s="133">
        <f t="shared" si="34"/>
        <v>2623.9139800000003</v>
      </c>
      <c r="AK64" s="134">
        <f>VLOOKUP(A64,Лист6!$A$2:$F$175,6,FALSE)</f>
        <v>2574.0500000000002</v>
      </c>
      <c r="AL64" s="134">
        <f t="shared" si="35"/>
        <v>126.02400000000034</v>
      </c>
      <c r="AM64" s="135">
        <f t="shared" si="36"/>
        <v>572.14896000000158</v>
      </c>
      <c r="AN64" s="135">
        <v>850</v>
      </c>
      <c r="AO64" s="133">
        <f t="shared" si="37"/>
        <v>2346.0629400000016</v>
      </c>
      <c r="AP64" s="136">
        <v>2658.0590000000002</v>
      </c>
      <c r="AQ64" s="134">
        <f t="shared" si="38"/>
        <v>84.009000000000015</v>
      </c>
      <c r="AR64" s="134">
        <f t="shared" si="39"/>
        <v>381.40086000000008</v>
      </c>
      <c r="AS64" s="134">
        <v>1000</v>
      </c>
      <c r="AT64" s="133">
        <f t="shared" si="40"/>
        <v>1727.4638000000018</v>
      </c>
      <c r="AU64" s="136">
        <v>2753.087</v>
      </c>
      <c r="AV64" s="134">
        <f t="shared" si="41"/>
        <v>95.027999999999793</v>
      </c>
      <c r="AW64" s="135">
        <f t="shared" si="42"/>
        <v>431.42711999999904</v>
      </c>
      <c r="AX64" s="134"/>
      <c r="AY64" s="133">
        <f t="shared" si="43"/>
        <v>2158.8909200000007</v>
      </c>
      <c r="AZ64" s="136">
        <v>2850.0369999999998</v>
      </c>
      <c r="BA64" s="134">
        <f t="shared" si="44"/>
        <v>96.949999999999818</v>
      </c>
      <c r="BB64" s="122">
        <f t="shared" si="56"/>
        <v>466.32949999999909</v>
      </c>
      <c r="BC64" s="134">
        <v>1000</v>
      </c>
      <c r="BD64" s="133">
        <f t="shared" si="45"/>
        <v>1625.2204199999996</v>
      </c>
      <c r="BE64" s="136">
        <v>2888.0909999999999</v>
      </c>
      <c r="BF64" s="134">
        <f t="shared" si="46"/>
        <v>38.054000000000087</v>
      </c>
      <c r="BG64" s="122">
        <f t="shared" si="57"/>
        <v>183.03974000000039</v>
      </c>
      <c r="BH64" s="134">
        <v>1500</v>
      </c>
      <c r="BI64" s="133">
        <f t="shared" si="47"/>
        <v>308.26016000000004</v>
      </c>
      <c r="BJ64" s="136">
        <v>2888.0909999999999</v>
      </c>
      <c r="BK64" s="134">
        <f t="shared" si="58"/>
        <v>0</v>
      </c>
      <c r="BL64" s="122">
        <f t="shared" si="59"/>
        <v>0</v>
      </c>
      <c r="BM64" s="134"/>
      <c r="BN64" s="120">
        <f t="shared" si="60"/>
        <v>308.26016000000004</v>
      </c>
      <c r="BO64" s="136">
        <v>2888.0909999999999</v>
      </c>
      <c r="BP64" s="121">
        <f t="shared" si="61"/>
        <v>0</v>
      </c>
      <c r="BQ64" s="122">
        <f t="shared" si="62"/>
        <v>0</v>
      </c>
      <c r="BR64" s="134"/>
      <c r="BS64" s="120">
        <f t="shared" si="63"/>
        <v>308.26016000000004</v>
      </c>
      <c r="BT64" s="136"/>
      <c r="BU64" s="121">
        <v>0</v>
      </c>
      <c r="BV64" s="122">
        <f t="shared" si="65"/>
        <v>0</v>
      </c>
      <c r="BW64" s="134"/>
      <c r="BX64" s="120">
        <f t="shared" si="66"/>
        <v>308.26016000000004</v>
      </c>
      <c r="BY64" s="136"/>
      <c r="BZ64" s="111">
        <f t="shared" si="67"/>
        <v>0</v>
      </c>
      <c r="CA64" s="122">
        <f t="shared" si="68"/>
        <v>0</v>
      </c>
      <c r="CB64" s="134"/>
      <c r="CC64" s="120">
        <f t="shared" si="69"/>
        <v>308.26016000000004</v>
      </c>
      <c r="CD64" s="136"/>
      <c r="CE64" s="111">
        <f t="shared" si="70"/>
        <v>0</v>
      </c>
      <c r="CF64" s="122">
        <f t="shared" si="71"/>
        <v>0</v>
      </c>
      <c r="CG64" s="134"/>
      <c r="CH64" s="120">
        <f t="shared" si="72"/>
        <v>308.26016000000004</v>
      </c>
      <c r="CI64" s="136"/>
      <c r="CJ64" s="111">
        <f t="shared" si="77"/>
        <v>0</v>
      </c>
      <c r="CK64" s="122">
        <f t="shared" si="74"/>
        <v>0</v>
      </c>
      <c r="CL64" s="134"/>
      <c r="CM64" s="120">
        <f t="shared" si="75"/>
        <v>308.26016000000004</v>
      </c>
      <c r="CN64" s="134"/>
      <c r="CO64" s="196">
        <f t="shared" si="48"/>
        <v>308.26016000000004</v>
      </c>
      <c r="CP64" s="111"/>
      <c r="CQ64" s="196">
        <f t="shared" si="49"/>
        <v>308.26016000000004</v>
      </c>
      <c r="CR64" s="111"/>
      <c r="CS64" s="196">
        <f t="shared" si="50"/>
        <v>308.26016000000004</v>
      </c>
      <c r="CT64" s="111"/>
      <c r="CU64" s="196">
        <f t="shared" si="51"/>
        <v>308.26016000000004</v>
      </c>
      <c r="CV64" s="111"/>
      <c r="CW64" s="196">
        <f t="shared" si="52"/>
        <v>308.26016000000004</v>
      </c>
      <c r="CX64" s="111"/>
      <c r="CY64" s="196">
        <f t="shared" si="53"/>
        <v>308.26016000000004</v>
      </c>
      <c r="CZ64" s="111"/>
      <c r="DA64" s="196">
        <f t="shared" si="54"/>
        <v>308.26016000000004</v>
      </c>
      <c r="DB64" s="111"/>
      <c r="DC64" s="196">
        <f t="shared" si="55"/>
        <v>308.26016000000004</v>
      </c>
      <c r="DD64" s="111"/>
      <c r="DE64" s="196">
        <f t="shared" si="81"/>
        <v>308.26016000000004</v>
      </c>
      <c r="DF64" s="111"/>
      <c r="DG64" s="196">
        <f t="shared" si="82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111"/>
      <c r="DO64" s="196">
        <f t="shared" si="5"/>
        <v>308.26016000000004</v>
      </c>
      <c r="DP64" s="111"/>
      <c r="DQ64" s="196">
        <f t="shared" si="6"/>
        <v>308.26016000000004</v>
      </c>
      <c r="DR64" s="111"/>
      <c r="DS64" s="196">
        <f t="shared" si="7"/>
        <v>308.26016000000004</v>
      </c>
      <c r="DT64" s="111"/>
      <c r="DU64" s="196">
        <f t="shared" si="8"/>
        <v>308.26016000000004</v>
      </c>
      <c r="DV64" s="111"/>
      <c r="DW64" s="196">
        <f t="shared" si="9"/>
        <v>308.26016000000004</v>
      </c>
      <c r="DX64" s="111"/>
      <c r="DY64" s="196">
        <f t="shared" si="10"/>
        <v>308.26016000000004</v>
      </c>
      <c r="DZ64" s="111"/>
      <c r="EA64" s="196">
        <f t="shared" si="11"/>
        <v>308.26016000000004</v>
      </c>
      <c r="EB64" s="111"/>
      <c r="EC64" s="196">
        <f t="shared" si="12"/>
        <v>308.26016000000004</v>
      </c>
      <c r="ED64" s="111"/>
      <c r="EE64" s="196">
        <f t="shared" si="13"/>
        <v>308.26016000000004</v>
      </c>
      <c r="EF64" s="111"/>
      <c r="EG64" s="196">
        <f t="shared" si="14"/>
        <v>308.26016000000004</v>
      </c>
      <c r="EH64" s="111"/>
      <c r="EI64" s="196">
        <f t="shared" si="15"/>
        <v>308.26016000000004</v>
      </c>
      <c r="EJ64" s="111"/>
      <c r="EK64" s="196">
        <f t="shared" si="16"/>
        <v>308.26016000000004</v>
      </c>
      <c r="EL64" s="111"/>
      <c r="EM64" s="196">
        <f t="shared" si="17"/>
        <v>308.26016000000004</v>
      </c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86"/>
        <v>0</v>
      </c>
      <c r="G65" s="182">
        <v>0</v>
      </c>
      <c r="H65" s="183">
        <v>0</v>
      </c>
      <c r="I65" s="121">
        <f t="shared" si="18"/>
        <v>0</v>
      </c>
      <c r="J65" s="122">
        <f t="shared" si="19"/>
        <v>0</v>
      </c>
      <c r="K65" s="184">
        <v>0</v>
      </c>
      <c r="L65" s="121">
        <f t="shared" si="20"/>
        <v>0</v>
      </c>
      <c r="M65" s="122">
        <f t="shared" si="21"/>
        <v>0</v>
      </c>
      <c r="N65" s="122">
        <f t="shared" si="22"/>
        <v>0</v>
      </c>
      <c r="O65" s="122">
        <v>0</v>
      </c>
      <c r="P65" s="120">
        <f t="shared" si="76"/>
        <v>0</v>
      </c>
      <c r="Q65" s="121">
        <v>0</v>
      </c>
      <c r="R65" s="121">
        <f t="shared" si="23"/>
        <v>0</v>
      </c>
      <c r="S65" s="122">
        <f t="shared" si="24"/>
        <v>0</v>
      </c>
      <c r="T65" s="122"/>
      <c r="U65" s="120">
        <f t="shared" si="25"/>
        <v>0</v>
      </c>
      <c r="V65" s="121">
        <v>0</v>
      </c>
      <c r="W65" s="121">
        <f t="shared" si="26"/>
        <v>0</v>
      </c>
      <c r="X65" s="122">
        <f t="shared" si="27"/>
        <v>0</v>
      </c>
      <c r="Y65" s="122"/>
      <c r="Z65" s="120">
        <f t="shared" si="28"/>
        <v>0</v>
      </c>
      <c r="AA65" s="121">
        <f>VLOOKUP(B65,Лист3!$A$2:$C$175,3,FALSE)</f>
        <v>0</v>
      </c>
      <c r="AB65" s="121">
        <f t="shared" si="29"/>
        <v>0</v>
      </c>
      <c r="AC65" s="122">
        <f t="shared" si="30"/>
        <v>0</v>
      </c>
      <c r="AD65" s="122"/>
      <c r="AE65" s="120">
        <f t="shared" si="31"/>
        <v>0</v>
      </c>
      <c r="AF65" s="121">
        <f>VLOOKUP(A65,Лист4!$A$2:$F$175,6,FALSE)</f>
        <v>0</v>
      </c>
      <c r="AG65" s="121">
        <f t="shared" si="32"/>
        <v>0</v>
      </c>
      <c r="AH65" s="122">
        <f t="shared" si="33"/>
        <v>0</v>
      </c>
      <c r="AI65" s="122"/>
      <c r="AJ65" s="120">
        <f t="shared" si="34"/>
        <v>0</v>
      </c>
      <c r="AK65" s="121">
        <f>VLOOKUP(A65,Лист6!$A$2:$F$175,6,FALSE)</f>
        <v>0</v>
      </c>
      <c r="AL65" s="121">
        <f t="shared" si="35"/>
        <v>0</v>
      </c>
      <c r="AM65" s="122">
        <f t="shared" si="36"/>
        <v>0</v>
      </c>
      <c r="AN65" s="122"/>
      <c r="AO65" s="120">
        <f t="shared" si="37"/>
        <v>0</v>
      </c>
      <c r="AP65" s="123">
        <v>0</v>
      </c>
      <c r="AQ65" s="121">
        <f t="shared" si="38"/>
        <v>0</v>
      </c>
      <c r="AR65" s="121">
        <f t="shared" si="39"/>
        <v>0</v>
      </c>
      <c r="AS65" s="121"/>
      <c r="AT65" s="120">
        <f t="shared" si="40"/>
        <v>0</v>
      </c>
      <c r="AU65" s="123">
        <v>2.0939999999999999</v>
      </c>
      <c r="AV65" s="121">
        <f t="shared" si="41"/>
        <v>2.0939999999999999</v>
      </c>
      <c r="AW65" s="122">
        <f t="shared" si="42"/>
        <v>9.5067599999999999</v>
      </c>
      <c r="AX65" s="121"/>
      <c r="AY65" s="120">
        <f t="shared" si="43"/>
        <v>9.5067599999999999</v>
      </c>
      <c r="AZ65" s="170">
        <v>127.084</v>
      </c>
      <c r="BA65" s="121">
        <f t="shared" si="44"/>
        <v>124.99000000000001</v>
      </c>
      <c r="BB65" s="122">
        <f t="shared" si="56"/>
        <v>601.20190000000002</v>
      </c>
      <c r="BC65" s="121"/>
      <c r="BD65" s="144">
        <f t="shared" si="45"/>
        <v>610.70866000000001</v>
      </c>
      <c r="BE65" s="123"/>
      <c r="BF65" s="121"/>
      <c r="BG65" s="122">
        <f t="shared" si="57"/>
        <v>0</v>
      </c>
      <c r="BH65" s="121"/>
      <c r="BI65" s="120">
        <f t="shared" si="47"/>
        <v>610.70866000000001</v>
      </c>
      <c r="BJ65" s="123"/>
      <c r="BK65" s="121">
        <f t="shared" si="58"/>
        <v>0</v>
      </c>
      <c r="BL65" s="122">
        <f t="shared" si="59"/>
        <v>0</v>
      </c>
      <c r="BM65" s="121"/>
      <c r="BN65" s="198">
        <f t="shared" si="60"/>
        <v>610.70866000000001</v>
      </c>
      <c r="BO65" s="123"/>
      <c r="BP65" s="121">
        <f t="shared" si="61"/>
        <v>0</v>
      </c>
      <c r="BQ65" s="122">
        <f t="shared" si="62"/>
        <v>0</v>
      </c>
      <c r="BR65" s="121"/>
      <c r="BS65" s="120">
        <f t="shared" si="63"/>
        <v>610.70866000000001</v>
      </c>
      <c r="BT65" s="123"/>
      <c r="BU65" s="121">
        <f t="shared" si="64"/>
        <v>0</v>
      </c>
      <c r="BV65" s="122">
        <f t="shared" si="65"/>
        <v>0</v>
      </c>
      <c r="BW65" s="121">
        <v>127.1</v>
      </c>
      <c r="BX65" s="120">
        <f t="shared" si="66"/>
        <v>483.60865999999999</v>
      </c>
      <c r="BY65" s="123"/>
      <c r="BZ65" s="111">
        <f t="shared" si="67"/>
        <v>0</v>
      </c>
      <c r="CA65" s="122">
        <f t="shared" si="68"/>
        <v>0</v>
      </c>
      <c r="CB65" s="121"/>
      <c r="CC65" s="120">
        <f t="shared" si="69"/>
        <v>483.60865999999999</v>
      </c>
      <c r="CD65" s="123"/>
      <c r="CE65" s="111">
        <f t="shared" si="70"/>
        <v>0</v>
      </c>
      <c r="CF65" s="122">
        <f t="shared" si="71"/>
        <v>0</v>
      </c>
      <c r="CG65" s="121"/>
      <c r="CH65" s="120">
        <f t="shared" si="72"/>
        <v>483.60865999999999</v>
      </c>
      <c r="CI65" s="123"/>
      <c r="CJ65" s="111">
        <f t="shared" si="77"/>
        <v>0</v>
      </c>
      <c r="CK65" s="122">
        <f t="shared" si="74"/>
        <v>0</v>
      </c>
      <c r="CL65" s="121"/>
      <c r="CM65" s="120">
        <f t="shared" si="75"/>
        <v>483.60865999999999</v>
      </c>
      <c r="CN65" s="121"/>
      <c r="CO65" s="196">
        <f t="shared" si="48"/>
        <v>483.60865999999999</v>
      </c>
      <c r="CP65" s="111"/>
      <c r="CQ65" s="196">
        <f t="shared" si="49"/>
        <v>483.60865999999999</v>
      </c>
      <c r="CR65" s="111"/>
      <c r="CS65" s="196">
        <f t="shared" si="50"/>
        <v>483.60865999999999</v>
      </c>
      <c r="CT65" s="111"/>
      <c r="CU65" s="196">
        <f t="shared" si="51"/>
        <v>483.60865999999999</v>
      </c>
      <c r="CV65" s="111"/>
      <c r="CW65" s="196">
        <f t="shared" si="52"/>
        <v>483.60865999999999</v>
      </c>
      <c r="CX65" s="111"/>
      <c r="CY65" s="196">
        <f t="shared" si="53"/>
        <v>483.60865999999999</v>
      </c>
      <c r="CZ65" s="111"/>
      <c r="DA65" s="196">
        <f t="shared" si="54"/>
        <v>483.60865999999999</v>
      </c>
      <c r="DB65" s="111"/>
      <c r="DC65" s="196">
        <f t="shared" si="55"/>
        <v>483.60865999999999</v>
      </c>
      <c r="DD65" s="111"/>
      <c r="DE65" s="196">
        <f t="shared" si="81"/>
        <v>483.60865999999999</v>
      </c>
      <c r="DF65" s="111"/>
      <c r="DG65" s="196">
        <f t="shared" si="82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111"/>
      <c r="DO65" s="196">
        <f t="shared" si="5"/>
        <v>483.60865999999999</v>
      </c>
      <c r="DP65" s="111"/>
      <c r="DQ65" s="196">
        <f t="shared" si="6"/>
        <v>483.60865999999999</v>
      </c>
      <c r="DR65" s="111"/>
      <c r="DS65" s="196">
        <f t="shared" si="7"/>
        <v>483.60865999999999</v>
      </c>
      <c r="DT65" s="111"/>
      <c r="DU65" s="196">
        <f t="shared" si="8"/>
        <v>483.60865999999999</v>
      </c>
      <c r="DV65" s="111"/>
      <c r="DW65" s="196">
        <f t="shared" si="9"/>
        <v>483.60865999999999</v>
      </c>
      <c r="DX65" s="111"/>
      <c r="DY65" s="196">
        <f t="shared" si="10"/>
        <v>483.60865999999999</v>
      </c>
      <c r="DZ65" s="111"/>
      <c r="EA65" s="196">
        <f t="shared" si="11"/>
        <v>483.60865999999999</v>
      </c>
      <c r="EB65" s="111"/>
      <c r="EC65" s="196">
        <f t="shared" si="12"/>
        <v>483.60865999999999</v>
      </c>
      <c r="ED65" s="111"/>
      <c r="EE65" s="196">
        <f t="shared" si="13"/>
        <v>483.60865999999999</v>
      </c>
      <c r="EF65" s="111"/>
      <c r="EG65" s="196">
        <f t="shared" si="14"/>
        <v>483.60865999999999</v>
      </c>
      <c r="EH65" s="111"/>
      <c r="EI65" s="196">
        <f t="shared" si="15"/>
        <v>483.60865999999999</v>
      </c>
      <c r="EJ65" s="111"/>
      <c r="EK65" s="196">
        <f t="shared" si="16"/>
        <v>483.60865999999999</v>
      </c>
      <c r="EL65" s="111"/>
      <c r="EM65" s="196">
        <f t="shared" si="17"/>
        <v>483.60865999999999</v>
      </c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18"/>
        <v>0</v>
      </c>
      <c r="J66" s="122">
        <f t="shared" si="19"/>
        <v>0</v>
      </c>
      <c r="K66" s="184">
        <v>4.056</v>
      </c>
      <c r="L66" s="121">
        <f t="shared" si="20"/>
        <v>4.056</v>
      </c>
      <c r="M66" s="122">
        <f t="shared" si="21"/>
        <v>18.414239999999999</v>
      </c>
      <c r="N66" s="122">
        <f t="shared" si="22"/>
        <v>18.414239999999999</v>
      </c>
      <c r="O66" s="122">
        <v>0</v>
      </c>
      <c r="P66" s="120">
        <f t="shared" si="76"/>
        <v>18.414239999999999</v>
      </c>
      <c r="Q66" s="121">
        <v>4.056</v>
      </c>
      <c r="R66" s="121">
        <f t="shared" si="23"/>
        <v>0</v>
      </c>
      <c r="S66" s="122">
        <f t="shared" si="24"/>
        <v>0</v>
      </c>
      <c r="T66" s="122"/>
      <c r="U66" s="120">
        <f t="shared" si="25"/>
        <v>18.414239999999999</v>
      </c>
      <c r="V66" s="121">
        <v>4.056</v>
      </c>
      <c r="W66" s="121">
        <f t="shared" si="26"/>
        <v>0</v>
      </c>
      <c r="X66" s="122">
        <f t="shared" si="27"/>
        <v>0</v>
      </c>
      <c r="Y66" s="122"/>
      <c r="Z66" s="120">
        <f t="shared" si="28"/>
        <v>18.414239999999999</v>
      </c>
      <c r="AA66" s="121">
        <f>VLOOKUP(B66,Лист3!$A$2:$C$175,3,FALSE)</f>
        <v>4.056</v>
      </c>
      <c r="AB66" s="121">
        <f t="shared" si="29"/>
        <v>0</v>
      </c>
      <c r="AC66" s="122">
        <f t="shared" si="30"/>
        <v>0</v>
      </c>
      <c r="AD66" s="122"/>
      <c r="AE66" s="120">
        <f t="shared" si="31"/>
        <v>18.414239999999999</v>
      </c>
      <c r="AF66" s="121">
        <f>VLOOKUP(A66,Лист4!$A$2:$F$175,6,FALSE)</f>
        <v>4.056</v>
      </c>
      <c r="AG66" s="121">
        <f t="shared" si="32"/>
        <v>0</v>
      </c>
      <c r="AH66" s="122">
        <f t="shared" si="33"/>
        <v>0</v>
      </c>
      <c r="AI66" s="122"/>
      <c r="AJ66" s="120">
        <f t="shared" si="34"/>
        <v>18.414239999999999</v>
      </c>
      <c r="AK66" s="121">
        <f>VLOOKUP(A66,Лист6!$A$2:$F$175,6,FALSE)</f>
        <v>4.056</v>
      </c>
      <c r="AL66" s="121">
        <f t="shared" si="35"/>
        <v>0</v>
      </c>
      <c r="AM66" s="122">
        <f t="shared" si="36"/>
        <v>0</v>
      </c>
      <c r="AN66" s="122"/>
      <c r="AO66" s="120">
        <f t="shared" si="37"/>
        <v>18.414239999999999</v>
      </c>
      <c r="AP66" s="123">
        <v>17.084</v>
      </c>
      <c r="AQ66" s="121">
        <f t="shared" si="38"/>
        <v>13.027999999999999</v>
      </c>
      <c r="AR66" s="121">
        <f t="shared" si="39"/>
        <v>59.147119999999994</v>
      </c>
      <c r="AS66" s="121"/>
      <c r="AT66" s="120">
        <f t="shared" si="40"/>
        <v>77.561359999999993</v>
      </c>
      <c r="AU66" s="170">
        <v>56.04</v>
      </c>
      <c r="AV66" s="121">
        <f t="shared" si="41"/>
        <v>38.956000000000003</v>
      </c>
      <c r="AW66" s="122">
        <f t="shared" si="42"/>
        <v>176.86024</v>
      </c>
      <c r="AX66" s="121"/>
      <c r="AY66" s="144">
        <f t="shared" si="43"/>
        <v>254.42160000000001</v>
      </c>
      <c r="AZ66" s="123"/>
      <c r="BA66" s="121"/>
      <c r="BB66" s="122">
        <f t="shared" si="56"/>
        <v>0</v>
      </c>
      <c r="BC66" s="121"/>
      <c r="BD66" s="120">
        <f t="shared" si="45"/>
        <v>254.42160000000001</v>
      </c>
      <c r="BE66" s="123"/>
      <c r="BF66" s="121">
        <f t="shared" si="46"/>
        <v>0</v>
      </c>
      <c r="BG66" s="122">
        <f t="shared" si="57"/>
        <v>0</v>
      </c>
      <c r="BH66" s="121"/>
      <c r="BI66" s="120">
        <f t="shared" si="47"/>
        <v>254.42160000000001</v>
      </c>
      <c r="BJ66" s="123"/>
      <c r="BK66" s="121">
        <f t="shared" si="58"/>
        <v>0</v>
      </c>
      <c r="BL66" s="122">
        <f t="shared" si="59"/>
        <v>0</v>
      </c>
      <c r="BM66" s="121"/>
      <c r="BN66" s="196">
        <f t="shared" si="60"/>
        <v>254.42160000000001</v>
      </c>
      <c r="BO66" s="123"/>
      <c r="BP66" s="121">
        <f t="shared" si="61"/>
        <v>0</v>
      </c>
      <c r="BQ66" s="122">
        <f t="shared" si="62"/>
        <v>0</v>
      </c>
      <c r="BR66" s="121"/>
      <c r="BS66" s="120">
        <f t="shared" si="63"/>
        <v>254.42160000000001</v>
      </c>
      <c r="BT66" s="123"/>
      <c r="BU66" s="121">
        <f t="shared" si="64"/>
        <v>0</v>
      </c>
      <c r="BV66" s="122">
        <f t="shared" si="65"/>
        <v>0</v>
      </c>
      <c r="BW66" s="121"/>
      <c r="BX66" s="120">
        <f t="shared" si="66"/>
        <v>254.42160000000001</v>
      </c>
      <c r="BY66" s="123"/>
      <c r="BZ66" s="111">
        <f t="shared" si="67"/>
        <v>0</v>
      </c>
      <c r="CA66" s="122">
        <f t="shared" si="68"/>
        <v>0</v>
      </c>
      <c r="CB66" s="121"/>
      <c r="CC66" s="120">
        <f t="shared" si="69"/>
        <v>254.42160000000001</v>
      </c>
      <c r="CD66" s="123"/>
      <c r="CE66" s="111">
        <f t="shared" si="70"/>
        <v>0</v>
      </c>
      <c r="CF66" s="122">
        <f t="shared" si="71"/>
        <v>0</v>
      </c>
      <c r="CG66" s="121"/>
      <c r="CH66" s="120">
        <f t="shared" si="72"/>
        <v>254.42160000000001</v>
      </c>
      <c r="CI66" s="123"/>
      <c r="CJ66" s="111">
        <f t="shared" si="77"/>
        <v>0</v>
      </c>
      <c r="CK66" s="122">
        <f t="shared" si="74"/>
        <v>0</v>
      </c>
      <c r="CL66" s="121"/>
      <c r="CM66" s="120">
        <f t="shared" si="75"/>
        <v>254.42160000000001</v>
      </c>
      <c r="CN66" s="121"/>
      <c r="CO66" s="196">
        <f t="shared" si="48"/>
        <v>254.42160000000001</v>
      </c>
      <c r="CP66" s="111"/>
      <c r="CQ66" s="196">
        <f t="shared" si="49"/>
        <v>254.42160000000001</v>
      </c>
      <c r="CR66" s="111"/>
      <c r="CS66" s="196">
        <f t="shared" si="50"/>
        <v>254.42160000000001</v>
      </c>
      <c r="CT66" s="111"/>
      <c r="CU66" s="196">
        <f t="shared" si="51"/>
        <v>254.42160000000001</v>
      </c>
      <c r="CV66" s="111"/>
      <c r="CW66" s="196">
        <f t="shared" si="52"/>
        <v>254.42160000000001</v>
      </c>
      <c r="CX66" s="111"/>
      <c r="CY66" s="196">
        <f t="shared" si="53"/>
        <v>254.42160000000001</v>
      </c>
      <c r="CZ66" s="111"/>
      <c r="DA66" s="196">
        <f t="shared" si="54"/>
        <v>254.42160000000001</v>
      </c>
      <c r="DB66" s="111"/>
      <c r="DC66" s="196">
        <f t="shared" si="55"/>
        <v>254.42160000000001</v>
      </c>
      <c r="DD66" s="111"/>
      <c r="DE66" s="196">
        <f t="shared" si="81"/>
        <v>254.42160000000001</v>
      </c>
      <c r="DF66" s="111"/>
      <c r="DG66" s="196">
        <f t="shared" si="82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111"/>
      <c r="DO66" s="196">
        <f t="shared" si="5"/>
        <v>254.42160000000001</v>
      </c>
      <c r="DP66" s="111"/>
      <c r="DQ66" s="196">
        <f t="shared" si="6"/>
        <v>254.42160000000001</v>
      </c>
      <c r="DR66" s="111"/>
      <c r="DS66" s="196">
        <f t="shared" si="7"/>
        <v>254.42160000000001</v>
      </c>
      <c r="DT66" s="111"/>
      <c r="DU66" s="196">
        <f t="shared" si="8"/>
        <v>254.42160000000001</v>
      </c>
      <c r="DV66" s="111"/>
      <c r="DW66" s="196">
        <f t="shared" si="9"/>
        <v>254.42160000000001</v>
      </c>
      <c r="DX66" s="111"/>
      <c r="DY66" s="196">
        <f t="shared" si="10"/>
        <v>254.42160000000001</v>
      </c>
      <c r="DZ66" s="111"/>
      <c r="EA66" s="196">
        <f t="shared" si="11"/>
        <v>254.42160000000001</v>
      </c>
      <c r="EB66" s="111"/>
      <c r="EC66" s="196">
        <f t="shared" si="12"/>
        <v>254.42160000000001</v>
      </c>
      <c r="ED66" s="111"/>
      <c r="EE66" s="196">
        <f t="shared" si="13"/>
        <v>254.42160000000001</v>
      </c>
      <c r="EF66" s="111"/>
      <c r="EG66" s="196">
        <f t="shared" si="14"/>
        <v>254.42160000000001</v>
      </c>
      <c r="EH66" s="111"/>
      <c r="EI66" s="196">
        <f t="shared" si="15"/>
        <v>254.42160000000001</v>
      </c>
      <c r="EJ66" s="111"/>
      <c r="EK66" s="196">
        <f t="shared" si="16"/>
        <v>254.42160000000001</v>
      </c>
      <c r="EL66" s="111"/>
      <c r="EM66" s="196">
        <f t="shared" si="17"/>
        <v>254.42160000000001</v>
      </c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18"/>
        <v>404.02600000000007</v>
      </c>
      <c r="J67" s="122">
        <f t="shared" si="19"/>
        <v>1688.8286800000001</v>
      </c>
      <c r="K67" s="184">
        <v>1822.0609999999999</v>
      </c>
      <c r="L67" s="121">
        <f t="shared" si="20"/>
        <v>441.96599999999989</v>
      </c>
      <c r="M67" s="122">
        <f t="shared" si="21"/>
        <v>2006.5256399999996</v>
      </c>
      <c r="N67" s="122">
        <f t="shared" si="22"/>
        <v>4113.2443199999998</v>
      </c>
      <c r="O67" s="122">
        <f t="shared" si="87"/>
        <v>4000.0043199999996</v>
      </c>
      <c r="P67" s="120">
        <v>-284.35000000000002</v>
      </c>
      <c r="Q67" s="121">
        <v>1895.04</v>
      </c>
      <c r="R67" s="121">
        <f t="shared" si="23"/>
        <v>72.979000000000042</v>
      </c>
      <c r="S67" s="122">
        <f t="shared" si="24"/>
        <v>331.32466000000016</v>
      </c>
      <c r="T67" s="122"/>
      <c r="U67" s="120">
        <f t="shared" si="25"/>
        <v>46.974660000000142</v>
      </c>
      <c r="V67" s="121">
        <v>1943.0550000000001</v>
      </c>
      <c r="W67" s="121">
        <f t="shared" si="26"/>
        <v>48.0150000000001</v>
      </c>
      <c r="X67" s="122">
        <f t="shared" si="27"/>
        <v>217.98810000000046</v>
      </c>
      <c r="Y67" s="122"/>
      <c r="Z67" s="120">
        <f t="shared" si="28"/>
        <v>264.96276000000057</v>
      </c>
      <c r="AA67" s="121">
        <f>VLOOKUP(B67,Лист3!$A$2:$C$175,3,FALSE)</f>
        <v>1979.0809999999999</v>
      </c>
      <c r="AB67" s="121">
        <f t="shared" si="29"/>
        <v>36.02599999999984</v>
      </c>
      <c r="AC67" s="122">
        <f t="shared" si="30"/>
        <v>163.55803999999927</v>
      </c>
      <c r="AD67" s="122"/>
      <c r="AE67" s="120">
        <f t="shared" si="31"/>
        <v>428.52079999999984</v>
      </c>
      <c r="AF67" s="121">
        <f>VLOOKUP(A67,Лист4!$A$2:$F$175,6,FALSE)</f>
        <v>2021.0219999999999</v>
      </c>
      <c r="AG67" s="121">
        <f t="shared" si="32"/>
        <v>41.941000000000031</v>
      </c>
      <c r="AH67" s="122">
        <f t="shared" si="33"/>
        <v>190.41214000000014</v>
      </c>
      <c r="AI67" s="122"/>
      <c r="AJ67" s="120">
        <f t="shared" si="34"/>
        <v>618.93293999999992</v>
      </c>
      <c r="AK67" s="121">
        <f>VLOOKUP(A67,Лист6!$A$2:$F$175,6,FALSE)</f>
        <v>2078.067</v>
      </c>
      <c r="AL67" s="121">
        <f t="shared" si="35"/>
        <v>57.045000000000073</v>
      </c>
      <c r="AM67" s="122">
        <f t="shared" si="36"/>
        <v>258.98430000000036</v>
      </c>
      <c r="AN67" s="122">
        <v>1000</v>
      </c>
      <c r="AO67" s="120">
        <f t="shared" si="37"/>
        <v>-122.08275999999978</v>
      </c>
      <c r="AP67" s="123">
        <v>2199.0219999999999</v>
      </c>
      <c r="AQ67" s="121">
        <f t="shared" si="38"/>
        <v>120.95499999999993</v>
      </c>
      <c r="AR67" s="121">
        <f t="shared" si="39"/>
        <v>549.1356999999997</v>
      </c>
      <c r="AS67" s="121"/>
      <c r="AT67" s="120">
        <f t="shared" si="40"/>
        <v>427.05293999999992</v>
      </c>
      <c r="AU67" s="170">
        <v>2505</v>
      </c>
      <c r="AV67" s="121">
        <f t="shared" si="41"/>
        <v>305.97800000000007</v>
      </c>
      <c r="AW67" s="122">
        <f t="shared" si="42"/>
        <v>1389.1401200000003</v>
      </c>
      <c r="AX67" s="121"/>
      <c r="AY67" s="144">
        <f t="shared" si="43"/>
        <v>1816.1930600000001</v>
      </c>
      <c r="AZ67" s="123"/>
      <c r="BA67" s="121"/>
      <c r="BB67" s="122">
        <f t="shared" si="56"/>
        <v>0</v>
      </c>
      <c r="BC67" s="121"/>
      <c r="BD67" s="120">
        <f t="shared" si="45"/>
        <v>1816.1930600000001</v>
      </c>
      <c r="BE67" s="123"/>
      <c r="BF67" s="121">
        <f t="shared" si="46"/>
        <v>0</v>
      </c>
      <c r="BG67" s="122">
        <f t="shared" si="57"/>
        <v>0</v>
      </c>
      <c r="BH67" s="121"/>
      <c r="BI67" s="120">
        <f t="shared" si="47"/>
        <v>1816.1930600000001</v>
      </c>
      <c r="BJ67" s="123"/>
      <c r="BK67" s="121">
        <f t="shared" si="58"/>
        <v>0</v>
      </c>
      <c r="BL67" s="122">
        <f t="shared" si="59"/>
        <v>0</v>
      </c>
      <c r="BM67" s="121"/>
      <c r="BN67" s="196">
        <f t="shared" si="60"/>
        <v>1816.1930600000001</v>
      </c>
      <c r="BO67" s="123"/>
      <c r="BP67" s="121">
        <f t="shared" si="61"/>
        <v>0</v>
      </c>
      <c r="BQ67" s="122">
        <f t="shared" si="62"/>
        <v>0</v>
      </c>
      <c r="BR67" s="121"/>
      <c r="BS67" s="120">
        <f t="shared" si="63"/>
        <v>1816.1930600000001</v>
      </c>
      <c r="BT67" s="123"/>
      <c r="BU67" s="121">
        <f t="shared" si="64"/>
        <v>0</v>
      </c>
      <c r="BV67" s="122">
        <f t="shared" si="65"/>
        <v>0</v>
      </c>
      <c r="BW67" s="121"/>
      <c r="BX67" s="120">
        <f t="shared" si="66"/>
        <v>1816.1930600000001</v>
      </c>
      <c r="BY67" s="123"/>
      <c r="BZ67" s="111">
        <f t="shared" si="67"/>
        <v>0</v>
      </c>
      <c r="CA67" s="122">
        <f t="shared" si="68"/>
        <v>0</v>
      </c>
      <c r="CB67" s="121"/>
      <c r="CC67" s="120">
        <f t="shared" si="69"/>
        <v>1816.1930600000001</v>
      </c>
      <c r="CD67" s="123"/>
      <c r="CE67" s="111">
        <f t="shared" si="70"/>
        <v>0</v>
      </c>
      <c r="CF67" s="122">
        <f t="shared" si="71"/>
        <v>0</v>
      </c>
      <c r="CG67" s="121"/>
      <c r="CH67" s="120">
        <f t="shared" si="72"/>
        <v>1816.1930600000001</v>
      </c>
      <c r="CI67" s="123"/>
      <c r="CJ67" s="111">
        <f t="shared" si="77"/>
        <v>0</v>
      </c>
      <c r="CK67" s="122">
        <f t="shared" si="74"/>
        <v>0</v>
      </c>
      <c r="CL67" s="121"/>
      <c r="CM67" s="120">
        <f t="shared" si="75"/>
        <v>1816.1930600000001</v>
      </c>
      <c r="CN67" s="121"/>
      <c r="CO67" s="196">
        <f t="shared" si="48"/>
        <v>1816.1930600000001</v>
      </c>
      <c r="CP67" s="111"/>
      <c r="CQ67" s="196">
        <f t="shared" si="49"/>
        <v>1816.1930600000001</v>
      </c>
      <c r="CR67" s="111"/>
      <c r="CS67" s="196">
        <f t="shared" si="50"/>
        <v>1816.1930600000001</v>
      </c>
      <c r="CT67" s="111"/>
      <c r="CU67" s="196">
        <f t="shared" si="51"/>
        <v>1816.1930600000001</v>
      </c>
      <c r="CV67" s="111"/>
      <c r="CW67" s="196">
        <f t="shared" si="52"/>
        <v>1816.1930600000001</v>
      </c>
      <c r="CX67" s="111"/>
      <c r="CY67" s="196">
        <f t="shared" si="53"/>
        <v>1816.1930600000001</v>
      </c>
      <c r="CZ67" s="111"/>
      <c r="DA67" s="196">
        <f t="shared" si="54"/>
        <v>1816.1930600000001</v>
      </c>
      <c r="DB67" s="111"/>
      <c r="DC67" s="196">
        <f t="shared" si="55"/>
        <v>1816.1930600000001</v>
      </c>
      <c r="DD67" s="111"/>
      <c r="DE67" s="196">
        <f t="shared" si="81"/>
        <v>1816.1930600000001</v>
      </c>
      <c r="DF67" s="111"/>
      <c r="DG67" s="196">
        <f t="shared" si="82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111"/>
      <c r="DO67" s="196">
        <f t="shared" si="5"/>
        <v>1816.1930600000001</v>
      </c>
      <c r="DP67" s="111"/>
      <c r="DQ67" s="196">
        <f t="shared" si="6"/>
        <v>1816.1930600000001</v>
      </c>
      <c r="DR67" s="111"/>
      <c r="DS67" s="196">
        <f t="shared" si="7"/>
        <v>1816.1930600000001</v>
      </c>
      <c r="DT67" s="111"/>
      <c r="DU67" s="196">
        <f t="shared" si="8"/>
        <v>1816.1930600000001</v>
      </c>
      <c r="DV67" s="111"/>
      <c r="DW67" s="196">
        <f t="shared" si="9"/>
        <v>1816.1930600000001</v>
      </c>
      <c r="DX67" s="111"/>
      <c r="DY67" s="196">
        <f t="shared" si="10"/>
        <v>1816.1930600000001</v>
      </c>
      <c r="DZ67" s="111"/>
      <c r="EA67" s="196">
        <f t="shared" si="11"/>
        <v>1816.1930600000001</v>
      </c>
      <c r="EB67" s="111"/>
      <c r="EC67" s="196">
        <f t="shared" si="12"/>
        <v>1816.1930600000001</v>
      </c>
      <c r="ED67" s="111"/>
      <c r="EE67" s="196">
        <f t="shared" si="13"/>
        <v>1816.1930600000001</v>
      </c>
      <c r="EF67" s="111"/>
      <c r="EG67" s="196">
        <f t="shared" si="14"/>
        <v>1816.1930600000001</v>
      </c>
      <c r="EH67" s="111"/>
      <c r="EI67" s="196">
        <f t="shared" si="15"/>
        <v>1816.1930600000001</v>
      </c>
      <c r="EJ67" s="111"/>
      <c r="EK67" s="196">
        <f t="shared" si="16"/>
        <v>1816.1930600000001</v>
      </c>
      <c r="EL67" s="111"/>
      <c r="EM67" s="196">
        <f t="shared" si="17"/>
        <v>1816.1930600000001</v>
      </c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18"/>
        <v>0.93299999999999994</v>
      </c>
      <c r="J68" s="122">
        <f t="shared" si="19"/>
        <v>3.8999399999999995</v>
      </c>
      <c r="K68" s="184">
        <v>13.021000000000001</v>
      </c>
      <c r="L68" s="121">
        <f t="shared" si="20"/>
        <v>12.014000000000001</v>
      </c>
      <c r="M68" s="122">
        <f t="shared" si="21"/>
        <v>54.543560000000006</v>
      </c>
      <c r="N68" s="122">
        <f t="shared" si="22"/>
        <v>58.443500000000007</v>
      </c>
      <c r="O68" s="122">
        <v>0</v>
      </c>
      <c r="P68" s="120">
        <f t="shared" si="76"/>
        <v>58.75350000000001</v>
      </c>
      <c r="Q68" s="121">
        <v>13.021000000000001</v>
      </c>
      <c r="R68" s="121">
        <f t="shared" si="23"/>
        <v>0</v>
      </c>
      <c r="S68" s="122">
        <f t="shared" si="24"/>
        <v>0</v>
      </c>
      <c r="T68" s="122"/>
      <c r="U68" s="133">
        <f t="shared" si="25"/>
        <v>58.75350000000001</v>
      </c>
      <c r="V68" s="121">
        <v>13.021000000000001</v>
      </c>
      <c r="W68" s="134">
        <f t="shared" si="26"/>
        <v>0</v>
      </c>
      <c r="X68" s="135">
        <f t="shared" si="27"/>
        <v>0</v>
      </c>
      <c r="Y68" s="135"/>
      <c r="Z68" s="133">
        <f t="shared" si="28"/>
        <v>58.75350000000001</v>
      </c>
      <c r="AA68" s="134">
        <f>VLOOKUP(B68,Лист3!$A$2:$C$175,3,FALSE)</f>
        <v>13.021000000000001</v>
      </c>
      <c r="AB68" s="134">
        <f t="shared" si="29"/>
        <v>0</v>
      </c>
      <c r="AC68" s="135">
        <f t="shared" si="30"/>
        <v>0</v>
      </c>
      <c r="AD68" s="135"/>
      <c r="AE68" s="133">
        <f t="shared" si="31"/>
        <v>58.75350000000001</v>
      </c>
      <c r="AF68" s="134">
        <f>VLOOKUP(A68,Лист4!$A$2:$F$175,6,FALSE)</f>
        <v>13.021000000000001</v>
      </c>
      <c r="AG68" s="134">
        <f t="shared" si="32"/>
        <v>0</v>
      </c>
      <c r="AH68" s="135">
        <f t="shared" si="33"/>
        <v>0</v>
      </c>
      <c r="AI68" s="135"/>
      <c r="AJ68" s="133">
        <f t="shared" si="34"/>
        <v>58.75350000000001</v>
      </c>
      <c r="AK68" s="134">
        <f>VLOOKUP(A68,Лист6!$A$2:$F$175,6,FALSE)</f>
        <v>13.021000000000001</v>
      </c>
      <c r="AL68" s="134">
        <f t="shared" si="35"/>
        <v>0</v>
      </c>
      <c r="AM68" s="135">
        <f t="shared" si="36"/>
        <v>0</v>
      </c>
      <c r="AN68" s="135"/>
      <c r="AO68" s="133">
        <f t="shared" si="37"/>
        <v>58.75350000000001</v>
      </c>
      <c r="AP68" s="136">
        <v>13.021000000000001</v>
      </c>
      <c r="AQ68" s="134">
        <f t="shared" si="38"/>
        <v>0</v>
      </c>
      <c r="AR68" s="134">
        <f t="shared" si="39"/>
        <v>0</v>
      </c>
      <c r="AS68" s="134"/>
      <c r="AT68" s="147">
        <f t="shared" si="40"/>
        <v>58.75350000000001</v>
      </c>
      <c r="AU68" s="136">
        <v>14.01</v>
      </c>
      <c r="AV68" s="134">
        <f t="shared" si="41"/>
        <v>0.98899999999999899</v>
      </c>
      <c r="AW68" s="135">
        <f t="shared" si="42"/>
        <v>4.4900599999999953</v>
      </c>
      <c r="AX68" s="134"/>
      <c r="AY68" s="133">
        <f t="shared" si="43"/>
        <v>63.243560000000002</v>
      </c>
      <c r="AZ68" s="136">
        <v>14.01</v>
      </c>
      <c r="BA68" s="134">
        <f t="shared" si="44"/>
        <v>0</v>
      </c>
      <c r="BB68" s="122">
        <f t="shared" si="56"/>
        <v>0</v>
      </c>
      <c r="BC68" s="134"/>
      <c r="BD68" s="133">
        <f t="shared" si="45"/>
        <v>63.243560000000002</v>
      </c>
      <c r="BE68" s="136">
        <v>14.01</v>
      </c>
      <c r="BF68" s="134">
        <f t="shared" si="46"/>
        <v>0</v>
      </c>
      <c r="BG68" s="122">
        <f t="shared" si="57"/>
        <v>0</v>
      </c>
      <c r="BH68" s="134"/>
      <c r="BI68" s="133">
        <f t="shared" si="47"/>
        <v>63.243560000000002</v>
      </c>
      <c r="BJ68" s="136">
        <v>14.01</v>
      </c>
      <c r="BK68" s="134">
        <f t="shared" si="58"/>
        <v>0</v>
      </c>
      <c r="BL68" s="122">
        <f t="shared" si="59"/>
        <v>0</v>
      </c>
      <c r="BM68" s="134"/>
      <c r="BN68" s="114">
        <f t="shared" si="60"/>
        <v>63.243560000000002</v>
      </c>
      <c r="BO68" s="136"/>
      <c r="BP68" s="121">
        <v>0</v>
      </c>
      <c r="BQ68" s="122">
        <f t="shared" si="62"/>
        <v>0</v>
      </c>
      <c r="BR68" s="134"/>
      <c r="BS68" s="120">
        <f t="shared" si="63"/>
        <v>63.243560000000002</v>
      </c>
      <c r="BT68" s="136"/>
      <c r="BU68" s="121">
        <f t="shared" si="64"/>
        <v>0</v>
      </c>
      <c r="BV68" s="122">
        <f t="shared" si="65"/>
        <v>0</v>
      </c>
      <c r="BW68" s="134"/>
      <c r="BX68" s="120">
        <f t="shared" si="66"/>
        <v>63.243560000000002</v>
      </c>
      <c r="BY68" s="136"/>
      <c r="BZ68" s="111">
        <f t="shared" si="67"/>
        <v>0</v>
      </c>
      <c r="CA68" s="122">
        <f t="shared" si="68"/>
        <v>0</v>
      </c>
      <c r="CB68" s="134"/>
      <c r="CC68" s="120">
        <f t="shared" si="69"/>
        <v>63.243560000000002</v>
      </c>
      <c r="CD68" s="136"/>
      <c r="CE68" s="111">
        <f t="shared" si="70"/>
        <v>0</v>
      </c>
      <c r="CF68" s="122">
        <f t="shared" si="71"/>
        <v>0</v>
      </c>
      <c r="CG68" s="134"/>
      <c r="CH68" s="120">
        <f t="shared" si="72"/>
        <v>63.243560000000002</v>
      </c>
      <c r="CI68" s="136"/>
      <c r="CJ68" s="111">
        <f t="shared" si="77"/>
        <v>0</v>
      </c>
      <c r="CK68" s="122">
        <f t="shared" si="74"/>
        <v>0</v>
      </c>
      <c r="CL68" s="134"/>
      <c r="CM68" s="120">
        <f t="shared" si="75"/>
        <v>63.243560000000002</v>
      </c>
      <c r="CN68" s="134"/>
      <c r="CO68" s="196">
        <f t="shared" si="48"/>
        <v>63.243560000000002</v>
      </c>
      <c r="CP68" s="111"/>
      <c r="CQ68" s="196">
        <f t="shared" si="49"/>
        <v>63.243560000000002</v>
      </c>
      <c r="CR68" s="111"/>
      <c r="CS68" s="196">
        <f t="shared" si="50"/>
        <v>63.243560000000002</v>
      </c>
      <c r="CT68" s="111"/>
      <c r="CU68" s="196">
        <f t="shared" si="51"/>
        <v>63.243560000000002</v>
      </c>
      <c r="CV68" s="111"/>
      <c r="CW68" s="196">
        <f t="shared" si="52"/>
        <v>63.243560000000002</v>
      </c>
      <c r="CX68" s="111"/>
      <c r="CY68" s="196">
        <f t="shared" si="53"/>
        <v>63.243560000000002</v>
      </c>
      <c r="CZ68" s="111"/>
      <c r="DA68" s="196">
        <f t="shared" si="54"/>
        <v>63.243560000000002</v>
      </c>
      <c r="DB68" s="111"/>
      <c r="DC68" s="196">
        <f t="shared" si="55"/>
        <v>63.243560000000002</v>
      </c>
      <c r="DD68" s="111"/>
      <c r="DE68" s="196">
        <f t="shared" si="81"/>
        <v>63.243560000000002</v>
      </c>
      <c r="DF68" s="111"/>
      <c r="DG68" s="196">
        <f t="shared" si="82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111"/>
      <c r="DO68" s="196">
        <f t="shared" si="5"/>
        <v>63.243560000000002</v>
      </c>
      <c r="DP68" s="111"/>
      <c r="DQ68" s="196">
        <f t="shared" si="6"/>
        <v>63.243560000000002</v>
      </c>
      <c r="DR68" s="111"/>
      <c r="DS68" s="196">
        <f t="shared" si="7"/>
        <v>63.243560000000002</v>
      </c>
      <c r="DT68" s="111"/>
      <c r="DU68" s="196">
        <f t="shared" si="8"/>
        <v>63.243560000000002</v>
      </c>
      <c r="DV68" s="111"/>
      <c r="DW68" s="196">
        <f t="shared" si="9"/>
        <v>63.243560000000002</v>
      </c>
      <c r="DX68" s="111"/>
      <c r="DY68" s="196">
        <f t="shared" si="10"/>
        <v>63.243560000000002</v>
      </c>
      <c r="DZ68" s="111"/>
      <c r="EA68" s="196">
        <f t="shared" si="11"/>
        <v>63.243560000000002</v>
      </c>
      <c r="EB68" s="111"/>
      <c r="EC68" s="196">
        <f t="shared" si="12"/>
        <v>63.243560000000002</v>
      </c>
      <c r="ED68" s="111"/>
      <c r="EE68" s="196">
        <f t="shared" si="13"/>
        <v>63.243560000000002</v>
      </c>
      <c r="EF68" s="111"/>
      <c r="EG68" s="196">
        <f t="shared" si="14"/>
        <v>63.243560000000002</v>
      </c>
      <c r="EH68" s="111"/>
      <c r="EI68" s="196">
        <f t="shared" si="15"/>
        <v>63.243560000000002</v>
      </c>
      <c r="EJ68" s="111"/>
      <c r="EK68" s="196">
        <f t="shared" si="16"/>
        <v>63.243560000000002</v>
      </c>
      <c r="EL68" s="111"/>
      <c r="EM68" s="196">
        <f t="shared" si="17"/>
        <v>63.243560000000002</v>
      </c>
      <c r="EN68" s="234"/>
      <c r="EO68" s="234"/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88">G69/4.18</f>
        <v>3.0191387559808613</v>
      </c>
      <c r="G69" s="182">
        <v>12.62</v>
      </c>
      <c r="H69" s="183">
        <v>139.04400000000001</v>
      </c>
      <c r="I69" s="121">
        <f t="shared" si="18"/>
        <v>49.962000000000018</v>
      </c>
      <c r="J69" s="122">
        <f t="shared" si="19"/>
        <v>208.84116000000006</v>
      </c>
      <c r="K69" s="184">
        <v>695.03800000000001</v>
      </c>
      <c r="L69" s="121">
        <f t="shared" si="20"/>
        <v>555.99400000000003</v>
      </c>
      <c r="M69" s="122">
        <f t="shared" si="21"/>
        <v>2524.2127600000003</v>
      </c>
      <c r="N69" s="122">
        <f t="shared" si="22"/>
        <v>2745.6739200000002</v>
      </c>
      <c r="O69" s="122">
        <v>0</v>
      </c>
      <c r="P69" s="120">
        <f t="shared" si="76"/>
        <v>3099.4639200000001</v>
      </c>
      <c r="Q69" s="121">
        <v>754.08699999999999</v>
      </c>
      <c r="R69" s="121">
        <f t="shared" si="23"/>
        <v>59.048999999999978</v>
      </c>
      <c r="S69" s="122">
        <f t="shared" si="24"/>
        <v>268.08245999999991</v>
      </c>
      <c r="T69" s="122"/>
      <c r="U69" s="120">
        <f t="shared" si="25"/>
        <v>3367.5463800000002</v>
      </c>
      <c r="V69" s="121">
        <v>1209.0219999999999</v>
      </c>
      <c r="W69" s="121">
        <f t="shared" si="26"/>
        <v>454.93499999999995</v>
      </c>
      <c r="X69" s="122">
        <f t="shared" si="27"/>
        <v>2065.4048999999995</v>
      </c>
      <c r="Y69" s="122"/>
      <c r="Z69" s="120">
        <f t="shared" si="28"/>
        <v>5432.9512799999993</v>
      </c>
      <c r="AA69" s="121">
        <f>VLOOKUP(B69,Лист3!$A$2:$C$175,3,FALSE)</f>
        <v>1309.086</v>
      </c>
      <c r="AB69" s="121">
        <f t="shared" si="29"/>
        <v>100.06400000000008</v>
      </c>
      <c r="AC69" s="122">
        <f t="shared" si="30"/>
        <v>454.29056000000037</v>
      </c>
      <c r="AD69" s="122">
        <v>4000</v>
      </c>
      <c r="AE69" s="120">
        <f t="shared" si="31"/>
        <v>1887.2418399999997</v>
      </c>
      <c r="AF69" s="121">
        <f>VLOOKUP(A69,Лист4!$A$2:$F$175,6,FALSE)</f>
        <v>1328.0160000000001</v>
      </c>
      <c r="AG69" s="121">
        <f t="shared" si="32"/>
        <v>18.930000000000064</v>
      </c>
      <c r="AH69" s="122">
        <f t="shared" si="33"/>
        <v>85.942200000000284</v>
      </c>
      <c r="AI69" s="122"/>
      <c r="AJ69" s="120">
        <f t="shared" si="34"/>
        <v>1973.1840399999999</v>
      </c>
      <c r="AK69" s="121">
        <f>VLOOKUP(A69,Лист6!$A$2:$F$175,6,FALSE)</f>
        <v>1338.0830000000001</v>
      </c>
      <c r="AL69" s="121">
        <f t="shared" si="35"/>
        <v>10.067000000000007</v>
      </c>
      <c r="AM69" s="122">
        <f t="shared" si="36"/>
        <v>45.704180000000036</v>
      </c>
      <c r="AN69" s="122"/>
      <c r="AO69" s="120">
        <f t="shared" si="37"/>
        <v>2018.8882199999998</v>
      </c>
      <c r="AP69" s="123">
        <v>1355.038</v>
      </c>
      <c r="AQ69" s="121">
        <f t="shared" si="38"/>
        <v>16.954999999999927</v>
      </c>
      <c r="AR69" s="121">
        <f t="shared" si="39"/>
        <v>76.975699999999676</v>
      </c>
      <c r="AS69" s="121"/>
      <c r="AT69" s="120">
        <f t="shared" si="40"/>
        <v>2095.8639199999993</v>
      </c>
      <c r="AU69" s="170">
        <v>1419.0429999999999</v>
      </c>
      <c r="AV69" s="121">
        <f t="shared" si="41"/>
        <v>64.004999999999882</v>
      </c>
      <c r="AW69" s="122">
        <f t="shared" si="42"/>
        <v>290.58269999999948</v>
      </c>
      <c r="AX69" s="121">
        <v>1000</v>
      </c>
      <c r="AY69" s="144">
        <f t="shared" si="43"/>
        <v>1386.4466199999988</v>
      </c>
      <c r="AZ69" s="160"/>
      <c r="BA69" s="121"/>
      <c r="BB69" s="122">
        <f t="shared" si="56"/>
        <v>0</v>
      </c>
      <c r="BC69" s="121"/>
      <c r="BD69" s="120">
        <f t="shared" si="45"/>
        <v>1386.4466199999988</v>
      </c>
      <c r="BE69" s="123"/>
      <c r="BF69" s="121">
        <f t="shared" si="46"/>
        <v>0</v>
      </c>
      <c r="BG69" s="122">
        <f t="shared" si="57"/>
        <v>0</v>
      </c>
      <c r="BH69" s="121"/>
      <c r="BI69" s="120">
        <f t="shared" si="47"/>
        <v>1386.4466199999988</v>
      </c>
      <c r="BJ69" s="123"/>
      <c r="BK69" s="121">
        <f t="shared" si="58"/>
        <v>0</v>
      </c>
      <c r="BL69" s="122">
        <f t="shared" si="59"/>
        <v>0</v>
      </c>
      <c r="BM69" s="121"/>
      <c r="BN69" s="198">
        <f t="shared" si="60"/>
        <v>1386.4466199999988</v>
      </c>
      <c r="BO69" s="123"/>
      <c r="BP69" s="121">
        <f t="shared" si="61"/>
        <v>0</v>
      </c>
      <c r="BQ69" s="122">
        <f t="shared" si="62"/>
        <v>0</v>
      </c>
      <c r="BR69" s="121"/>
      <c r="BS69" s="120">
        <f t="shared" si="63"/>
        <v>1386.4466199999988</v>
      </c>
      <c r="BT69" s="123"/>
      <c r="BU69" s="121">
        <f t="shared" si="64"/>
        <v>0</v>
      </c>
      <c r="BV69" s="122">
        <f t="shared" si="65"/>
        <v>0</v>
      </c>
      <c r="BW69" s="121"/>
      <c r="BX69" s="120">
        <f t="shared" si="66"/>
        <v>1386.4466199999988</v>
      </c>
      <c r="BY69" s="123"/>
      <c r="BZ69" s="111">
        <f t="shared" ref="BZ69:BZ132" si="89">BY69-BT69</f>
        <v>0</v>
      </c>
      <c r="CA69" s="122">
        <f t="shared" si="68"/>
        <v>0</v>
      </c>
      <c r="CB69" s="121"/>
      <c r="CC69" s="120">
        <f t="shared" si="69"/>
        <v>1386.4466199999988</v>
      </c>
      <c r="CD69" s="123"/>
      <c r="CE69" s="111">
        <f t="shared" si="70"/>
        <v>0</v>
      </c>
      <c r="CF69" s="122">
        <f t="shared" si="71"/>
        <v>0</v>
      </c>
      <c r="CG69" s="121"/>
      <c r="CH69" s="120">
        <f t="shared" si="72"/>
        <v>1386.4466199999988</v>
      </c>
      <c r="CI69" s="123"/>
      <c r="CJ69" s="111">
        <f t="shared" si="77"/>
        <v>0</v>
      </c>
      <c r="CK69" s="122">
        <f t="shared" si="74"/>
        <v>0</v>
      </c>
      <c r="CL69" s="121"/>
      <c r="CM69" s="120">
        <f t="shared" si="75"/>
        <v>1386.4466199999988</v>
      </c>
      <c r="CN69" s="121">
        <v>1386.45</v>
      </c>
      <c r="CO69" s="152">
        <f t="shared" si="48"/>
        <v>-3.3800000012433884E-3</v>
      </c>
      <c r="CP69" s="121"/>
      <c r="CQ69" s="152">
        <f t="shared" si="49"/>
        <v>-3.3800000012433884E-3</v>
      </c>
      <c r="CR69" s="121"/>
      <c r="CS69" s="196">
        <f t="shared" si="50"/>
        <v>-3.3800000012433884E-3</v>
      </c>
      <c r="CT69" s="121"/>
      <c r="CU69" s="196">
        <f t="shared" si="51"/>
        <v>-3.3800000012433884E-3</v>
      </c>
      <c r="CV69" s="121"/>
      <c r="CW69" s="196">
        <f t="shared" si="52"/>
        <v>-3.3800000012433884E-3</v>
      </c>
      <c r="CX69" s="121"/>
      <c r="CY69" s="196">
        <f t="shared" si="53"/>
        <v>-3.3800000012433884E-3</v>
      </c>
      <c r="CZ69" s="121"/>
      <c r="DA69" s="196">
        <f t="shared" si="54"/>
        <v>-3.3800000012433884E-3</v>
      </c>
      <c r="DB69" s="121"/>
      <c r="DC69" s="196">
        <f t="shared" si="55"/>
        <v>-3.3800000012433884E-3</v>
      </c>
      <c r="DD69" s="121"/>
      <c r="DE69" s="196">
        <f t="shared" ref="DE69:DE100" si="90">DC69-DD69</f>
        <v>-3.3800000012433884E-3</v>
      </c>
      <c r="DF69" s="121"/>
      <c r="DG69" s="196">
        <f t="shared" ref="DG69:DG100" si="91">DE69-DF69</f>
        <v>-3.3800000012433884E-3</v>
      </c>
      <c r="DH69" s="121"/>
      <c r="DI69" s="196">
        <f t="shared" ref="DI69:DI104" si="92">DG69-DH69</f>
        <v>-3.3800000012433884E-3</v>
      </c>
      <c r="DJ69" s="121"/>
      <c r="DK69" s="196">
        <f t="shared" ref="DK69:DK104" si="93">DI69-DJ69</f>
        <v>-3.3800000012433884E-3</v>
      </c>
      <c r="DL69" s="121"/>
      <c r="DM69" s="196">
        <f t="shared" ref="DM69:DM104" si="94">DK69-DL69</f>
        <v>-3.3800000012433884E-3</v>
      </c>
      <c r="DN69" s="121"/>
      <c r="DO69" s="196">
        <f t="shared" ref="DO69:DO104" si="95">DM69-DN69</f>
        <v>-3.3800000012433884E-3</v>
      </c>
      <c r="DP69" s="121"/>
      <c r="DQ69" s="196">
        <f t="shared" ref="DQ69:DQ104" si="96">DO69-DP69</f>
        <v>-3.3800000012433884E-3</v>
      </c>
      <c r="DR69" s="121"/>
      <c r="DS69" s="196">
        <f t="shared" ref="DS69:DS104" si="97">DQ69-DR69</f>
        <v>-3.3800000012433884E-3</v>
      </c>
      <c r="DT69" s="121"/>
      <c r="DU69" s="196">
        <f t="shared" ref="DU69:DU104" si="98">DS69-DT69</f>
        <v>-3.3800000012433884E-3</v>
      </c>
      <c r="DV69" s="121"/>
      <c r="DW69" s="196">
        <f t="shared" ref="DW69:DW104" si="99">DU69-DV69</f>
        <v>-3.3800000012433884E-3</v>
      </c>
      <c r="DX69" s="121"/>
      <c r="DY69" s="196">
        <f t="shared" ref="DY69:DY104" si="100">DW69-DX69</f>
        <v>-3.3800000012433884E-3</v>
      </c>
      <c r="DZ69" s="121"/>
      <c r="EA69" s="196">
        <f t="shared" ref="EA69:EA104" si="101">DY69-DZ69</f>
        <v>-3.3800000012433884E-3</v>
      </c>
      <c r="EB69" s="121"/>
      <c r="EC69" s="196">
        <f t="shared" ref="EC69:EC104" si="102">EA69-EB69</f>
        <v>-3.3800000012433884E-3</v>
      </c>
      <c r="ED69" s="121"/>
      <c r="EE69" s="196">
        <f t="shared" ref="EE69:EE104" si="103">EC69-ED69</f>
        <v>-3.3800000012433884E-3</v>
      </c>
      <c r="EF69" s="121"/>
      <c r="EG69" s="196">
        <f t="shared" ref="EG69:EG104" si="104">EE69-EF69</f>
        <v>-3.3800000012433884E-3</v>
      </c>
      <c r="EH69" s="121"/>
      <c r="EI69" s="196">
        <f t="shared" ref="EI69:EI104" si="105">EG69-EH69</f>
        <v>-3.3800000012433884E-3</v>
      </c>
      <c r="EJ69" s="121"/>
      <c r="EK69" s="196">
        <f t="shared" ref="EK69:EK104" si="106">EI69-EJ69</f>
        <v>-3.3800000012433884E-3</v>
      </c>
      <c r="EL69" s="121"/>
      <c r="EM69" s="196">
        <f t="shared" ref="EM69:EM104" si="107">EK69-EL69</f>
        <v>-3.3800000012433884E-3</v>
      </c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88"/>
        <v>0</v>
      </c>
      <c r="G70" s="182">
        <v>0</v>
      </c>
      <c r="H70" s="183">
        <v>236.072</v>
      </c>
      <c r="I70" s="121">
        <f t="shared" si="18"/>
        <v>104.02700000000002</v>
      </c>
      <c r="J70" s="122">
        <f t="shared" si="19"/>
        <v>434.83286000000004</v>
      </c>
      <c r="K70" s="184">
        <v>2459.0140000000001</v>
      </c>
      <c r="L70" s="121">
        <f t="shared" si="20"/>
        <v>2222.942</v>
      </c>
      <c r="M70" s="122">
        <f t="shared" si="21"/>
        <v>10092.15668</v>
      </c>
      <c r="N70" s="122">
        <f t="shared" si="22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108">Q70-K70</f>
        <v>1327.0070000000001</v>
      </c>
      <c r="S70" s="122">
        <f t="shared" ref="S70:S134" si="109">R70*4.54</f>
        <v>6024.6117800000002</v>
      </c>
      <c r="T70" s="122"/>
      <c r="U70" s="120">
        <f t="shared" ref="U70:U133" si="110">P70+S70-T70</f>
        <v>16560.951779999999</v>
      </c>
      <c r="V70" s="121">
        <v>5309.0559999999996</v>
      </c>
      <c r="W70" s="121">
        <f t="shared" ref="W70:W133" si="111">V70-Q70</f>
        <v>1523.0349999999994</v>
      </c>
      <c r="X70" s="122">
        <f t="shared" ref="X70:X133" si="112">W70*4.54</f>
        <v>6914.5788999999977</v>
      </c>
      <c r="Y70" s="122">
        <v>3000</v>
      </c>
      <c r="Z70" s="120">
        <f t="shared" ref="Z70:Z133" si="113">U70+X70-Y70</f>
        <v>20475.530679999996</v>
      </c>
      <c r="AA70" s="121">
        <f>VLOOKUP(B70,Лист3!$A$2:$C$175,3,FALSE)</f>
        <v>6222.0870000000004</v>
      </c>
      <c r="AB70" s="121">
        <f t="shared" ref="AB70:AB133" si="114">AA70-V70</f>
        <v>913.03100000000086</v>
      </c>
      <c r="AC70" s="122">
        <f t="shared" ref="AC70:AC133" si="115">AB70*4.54</f>
        <v>4145.1607400000039</v>
      </c>
      <c r="AD70" s="122">
        <v>5000</v>
      </c>
      <c r="AE70" s="120">
        <f t="shared" ref="AE70:AE133" si="116">Z70+AC70-AD70</f>
        <v>19620.691419999999</v>
      </c>
      <c r="AF70" s="121">
        <f>VLOOKUP(A70,Лист4!$A$2:$F$175,6,FALSE)</f>
        <v>6503.0140000000001</v>
      </c>
      <c r="AG70" s="121">
        <f t="shared" ref="AG70:AG133" si="117">AF70-AA70</f>
        <v>280.92699999999968</v>
      </c>
      <c r="AH70" s="122">
        <f t="shared" ref="AH70:AH133" si="118">AG70*4.54</f>
        <v>1275.4085799999987</v>
      </c>
      <c r="AI70" s="122">
        <v>5000</v>
      </c>
      <c r="AJ70" s="120">
        <f t="shared" ref="AJ70:AJ133" si="119">AE70+AH70-AI70</f>
        <v>15896.099999999999</v>
      </c>
      <c r="AK70" s="121">
        <f>VLOOKUP(A70,Лист6!$A$2:$F$175,6,FALSE)</f>
        <v>6697.0559999999996</v>
      </c>
      <c r="AL70" s="121">
        <f t="shared" ref="AL70:AL133" si="120">AK70-AF70</f>
        <v>194.04199999999946</v>
      </c>
      <c r="AM70" s="122">
        <f t="shared" ref="AM70:AM133" si="121">AL70*4.54</f>
        <v>880.95067999999753</v>
      </c>
      <c r="AN70" s="122"/>
      <c r="AO70" s="120">
        <f t="shared" ref="AO70:AO133" si="122">AJ70+AM70-AN70</f>
        <v>16777.050679999997</v>
      </c>
      <c r="AP70" s="123">
        <v>6778.0950000000003</v>
      </c>
      <c r="AQ70" s="121">
        <f t="shared" ref="AQ70:AQ133" si="123">AP70-AK70</f>
        <v>81.039000000000669</v>
      </c>
      <c r="AR70" s="121">
        <f t="shared" ref="AR70:AR133" si="124">AQ70*4.54</f>
        <v>367.91706000000306</v>
      </c>
      <c r="AS70" s="121">
        <f>3000+1000</f>
        <v>4000</v>
      </c>
      <c r="AT70" s="120">
        <f t="shared" ref="AT70:AT133" si="125">AO70+AR70-AS70</f>
        <v>13144.96774</v>
      </c>
      <c r="AU70" s="170">
        <v>6805.0140000000001</v>
      </c>
      <c r="AV70" s="121">
        <f t="shared" ref="AV70:AV132" si="126">AU70-AP70</f>
        <v>26.918999999999869</v>
      </c>
      <c r="AW70" s="122">
        <f t="shared" ref="AW70:AW133" si="127">AV70*4.54</f>
        <v>122.2122599999994</v>
      </c>
      <c r="AX70" s="121"/>
      <c r="AY70" s="144">
        <f t="shared" ref="AY70:AY133" si="128">AT70+AW70-AX70</f>
        <v>13267.18</v>
      </c>
      <c r="AZ70" s="123"/>
      <c r="BA70" s="121"/>
      <c r="BB70" s="122">
        <f t="shared" si="56"/>
        <v>0</v>
      </c>
      <c r="BC70" s="121">
        <v>2000</v>
      </c>
      <c r="BD70" s="120">
        <f t="shared" ref="BD70:BD133" si="129">AY70+BB70-BC70</f>
        <v>11267.18</v>
      </c>
      <c r="BE70" s="123"/>
      <c r="BF70" s="121">
        <f t="shared" ref="BF70:BF133" si="130">BE70-AZ70</f>
        <v>0</v>
      </c>
      <c r="BG70" s="122">
        <f t="shared" ref="BG70:BG133" si="131">BF70*4.81</f>
        <v>0</v>
      </c>
      <c r="BH70" s="121">
        <v>1800</v>
      </c>
      <c r="BI70" s="120">
        <f t="shared" ref="BI70:BI133" si="132">BD70+BG70-BH70</f>
        <v>9467.18</v>
      </c>
      <c r="BJ70" s="123"/>
      <c r="BK70" s="121">
        <f t="shared" ref="BK70:BK133" si="133">BJ70-BE70</f>
        <v>0</v>
      </c>
      <c r="BL70" s="122">
        <f t="shared" ref="BL70:BL133" si="134">BK70*4.81</f>
        <v>0</v>
      </c>
      <c r="BM70" s="121"/>
      <c r="BN70" s="196">
        <f t="shared" ref="BN70:BN133" si="135">BI70+BL70-BM70</f>
        <v>9467.18</v>
      </c>
      <c r="BO70" s="123"/>
      <c r="BP70" s="121">
        <f t="shared" ref="BP70:BP133" si="136">BO70-BJ70</f>
        <v>0</v>
      </c>
      <c r="BQ70" s="122">
        <f t="shared" ref="BQ70:BQ133" si="137">BP70*4.81</f>
        <v>0</v>
      </c>
      <c r="BR70" s="121"/>
      <c r="BS70" s="120">
        <f t="shared" ref="BS70:BS133" si="138">BN70+BQ70-BR70</f>
        <v>9467.18</v>
      </c>
      <c r="BT70" s="123"/>
      <c r="BU70" s="121">
        <f t="shared" ref="BU70:BU133" si="139">BT70-BO70</f>
        <v>0</v>
      </c>
      <c r="BV70" s="122">
        <f t="shared" ref="BV70:BV133" si="140">BU70*4.81</f>
        <v>0</v>
      </c>
      <c r="BW70" s="121"/>
      <c r="BX70" s="120">
        <f t="shared" ref="BX70:BX133" si="141">BS70+BV70-BW70</f>
        <v>9467.18</v>
      </c>
      <c r="BY70" s="123"/>
      <c r="BZ70" s="111">
        <f t="shared" si="89"/>
        <v>0</v>
      </c>
      <c r="CA70" s="122">
        <f t="shared" ref="CA70:CA133" si="142">BZ70*4.81</f>
        <v>0</v>
      </c>
      <c r="CB70" s="121"/>
      <c r="CC70" s="120">
        <f t="shared" ref="CC70:CC133" si="143">BX70+CA70-CB70</f>
        <v>9467.18</v>
      </c>
      <c r="CD70" s="123"/>
      <c r="CE70" s="111">
        <f t="shared" ref="CE70:CE133" si="144">CD70-BY70</f>
        <v>0</v>
      </c>
      <c r="CF70" s="122">
        <f t="shared" ref="CF70:CF133" si="145">CE70*4.81</f>
        <v>0</v>
      </c>
      <c r="CG70" s="121"/>
      <c r="CH70" s="120">
        <f t="shared" ref="CH70:CH133" si="146">CC70+CF70-CG70</f>
        <v>9467.18</v>
      </c>
      <c r="CI70" s="123"/>
      <c r="CJ70" s="111">
        <f t="shared" si="77"/>
        <v>0</v>
      </c>
      <c r="CK70" s="122">
        <f t="shared" si="74"/>
        <v>0</v>
      </c>
      <c r="CL70" s="121"/>
      <c r="CM70" s="120">
        <f t="shared" si="75"/>
        <v>9467.18</v>
      </c>
      <c r="CN70" s="121"/>
      <c r="CO70" s="196">
        <f t="shared" ref="CO70:CO133" si="147">CM70-CN70</f>
        <v>9467.18</v>
      </c>
      <c r="CP70" s="111"/>
      <c r="CQ70" s="196">
        <f t="shared" ref="CQ70:CQ133" si="148">CO70-CP70</f>
        <v>9467.18</v>
      </c>
      <c r="CR70" s="111"/>
      <c r="CS70" s="196">
        <f t="shared" ref="CS70:CS133" si="149">CQ70-CR70</f>
        <v>9467.18</v>
      </c>
      <c r="CT70" s="111"/>
      <c r="CU70" s="196">
        <f t="shared" ref="CU70:CU133" si="150">CS70-CT70</f>
        <v>9467.18</v>
      </c>
      <c r="CV70" s="111"/>
      <c r="CW70" s="196">
        <f t="shared" ref="CW70:CW130" si="151">CU70-CV70</f>
        <v>9467.18</v>
      </c>
      <c r="CX70" s="111"/>
      <c r="CY70" s="196">
        <f t="shared" ref="CY70:CY130" si="152">CW70-CX70</f>
        <v>9467.18</v>
      </c>
      <c r="CZ70" s="111"/>
      <c r="DA70" s="196">
        <f t="shared" ref="DA70:DA130" si="153">CY70-CZ70</f>
        <v>9467.18</v>
      </c>
      <c r="DB70" s="111"/>
      <c r="DC70" s="196">
        <f t="shared" ref="DC70:DC130" si="154">DA70-DB70</f>
        <v>9467.18</v>
      </c>
      <c r="DD70" s="111"/>
      <c r="DE70" s="196">
        <f t="shared" si="90"/>
        <v>9467.18</v>
      </c>
      <c r="DF70" s="111"/>
      <c r="DG70" s="196">
        <f t="shared" si="91"/>
        <v>9467.18</v>
      </c>
      <c r="DH70" s="111"/>
      <c r="DI70" s="196">
        <f t="shared" si="92"/>
        <v>9467.18</v>
      </c>
      <c r="DJ70" s="111"/>
      <c r="DK70" s="196">
        <f t="shared" si="93"/>
        <v>9467.18</v>
      </c>
      <c r="DL70" s="111"/>
      <c r="DM70" s="196">
        <f t="shared" si="94"/>
        <v>9467.18</v>
      </c>
      <c r="DN70" s="111"/>
      <c r="DO70" s="196">
        <f t="shared" si="95"/>
        <v>9467.18</v>
      </c>
      <c r="DP70" s="111"/>
      <c r="DQ70" s="196">
        <f t="shared" si="96"/>
        <v>9467.18</v>
      </c>
      <c r="DR70" s="111"/>
      <c r="DS70" s="196">
        <f t="shared" si="97"/>
        <v>9467.18</v>
      </c>
      <c r="DT70" s="111"/>
      <c r="DU70" s="196">
        <f t="shared" si="98"/>
        <v>9467.18</v>
      </c>
      <c r="DV70" s="111"/>
      <c r="DW70" s="196">
        <f t="shared" si="99"/>
        <v>9467.18</v>
      </c>
      <c r="DX70" s="111"/>
      <c r="DY70" s="196">
        <f t="shared" si="100"/>
        <v>9467.18</v>
      </c>
      <c r="DZ70" s="111"/>
      <c r="EA70" s="196">
        <f t="shared" si="101"/>
        <v>9467.18</v>
      </c>
      <c r="EB70" s="111"/>
      <c r="EC70" s="196">
        <f t="shared" si="102"/>
        <v>9467.18</v>
      </c>
      <c r="ED70" s="111"/>
      <c r="EE70" s="196">
        <f t="shared" si="103"/>
        <v>9467.18</v>
      </c>
      <c r="EF70" s="111"/>
      <c r="EG70" s="196">
        <f t="shared" si="104"/>
        <v>9467.18</v>
      </c>
      <c r="EH70" s="111"/>
      <c r="EI70" s="196">
        <f t="shared" si="105"/>
        <v>9467.18</v>
      </c>
      <c r="EJ70" s="111"/>
      <c r="EK70" s="196">
        <f t="shared" si="106"/>
        <v>9467.18</v>
      </c>
      <c r="EL70" s="111"/>
      <c r="EM70" s="196">
        <f t="shared" si="107"/>
        <v>9467.18</v>
      </c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88"/>
        <v>0</v>
      </c>
      <c r="G71" s="222">
        <v>0</v>
      </c>
      <c r="H71" s="223">
        <v>0</v>
      </c>
      <c r="I71" s="96">
        <f t="shared" ref="I71:I135" si="155">H71-E71</f>
        <v>0</v>
      </c>
      <c r="J71" s="224">
        <f t="shared" ref="J71:J135" si="156">I71*4.18</f>
        <v>0</v>
      </c>
      <c r="K71" s="225">
        <v>0</v>
      </c>
      <c r="L71" s="96">
        <f t="shared" ref="L71:L135" si="157">K71-H71</f>
        <v>0</v>
      </c>
      <c r="M71" s="224">
        <f t="shared" ref="M71:M135" si="158">L71*4.54</f>
        <v>0</v>
      </c>
      <c r="N71" s="224">
        <f t="shared" ref="N71:N135" si="159">G71+J71+M71</f>
        <v>0</v>
      </c>
      <c r="O71" s="224">
        <v>0</v>
      </c>
      <c r="P71" s="226">
        <f t="shared" ref="P71:P135" si="160">C71+N71-O71</f>
        <v>0</v>
      </c>
      <c r="Q71" s="96">
        <v>0</v>
      </c>
      <c r="R71" s="96">
        <f t="shared" si="108"/>
        <v>0</v>
      </c>
      <c r="S71" s="224">
        <f t="shared" si="109"/>
        <v>0</v>
      </c>
      <c r="T71" s="224"/>
      <c r="U71" s="226">
        <f t="shared" si="110"/>
        <v>0</v>
      </c>
      <c r="V71" s="96">
        <v>0</v>
      </c>
      <c r="W71" s="96">
        <f t="shared" si="111"/>
        <v>0</v>
      </c>
      <c r="X71" s="224">
        <f t="shared" si="112"/>
        <v>0</v>
      </c>
      <c r="Y71" s="224"/>
      <c r="Z71" s="226">
        <f t="shared" si="113"/>
        <v>0</v>
      </c>
      <c r="AA71" s="96">
        <f>VLOOKUP(B71,Лист3!$A$2:$C$175,3,FALSE)</f>
        <v>0</v>
      </c>
      <c r="AB71" s="96">
        <f t="shared" si="114"/>
        <v>0</v>
      </c>
      <c r="AC71" s="224">
        <f t="shared" si="115"/>
        <v>0</v>
      </c>
      <c r="AD71" s="224"/>
      <c r="AE71" s="226">
        <f t="shared" si="116"/>
        <v>0</v>
      </c>
      <c r="AF71" s="96">
        <f>VLOOKUP(A71,Лист4!$A$2:$F$175,6,FALSE)</f>
        <v>0</v>
      </c>
      <c r="AG71" s="96">
        <f t="shared" si="117"/>
        <v>0</v>
      </c>
      <c r="AH71" s="224">
        <f t="shared" si="118"/>
        <v>0</v>
      </c>
      <c r="AI71" s="224"/>
      <c r="AJ71" s="226">
        <f t="shared" si="119"/>
        <v>0</v>
      </c>
      <c r="AK71" s="96">
        <f>VLOOKUP(A71,Лист6!$A$2:$F$175,6,FALSE)</f>
        <v>0</v>
      </c>
      <c r="AL71" s="96">
        <f t="shared" si="120"/>
        <v>0</v>
      </c>
      <c r="AM71" s="224">
        <f t="shared" si="121"/>
        <v>0</v>
      </c>
      <c r="AN71" s="224"/>
      <c r="AO71" s="226">
        <f t="shared" si="122"/>
        <v>0</v>
      </c>
      <c r="AP71" s="91">
        <v>0</v>
      </c>
      <c r="AQ71" s="96">
        <f t="shared" si="123"/>
        <v>0</v>
      </c>
      <c r="AR71" s="96">
        <f t="shared" si="124"/>
        <v>0</v>
      </c>
      <c r="AS71" s="96"/>
      <c r="AT71" s="226">
        <f t="shared" si="125"/>
        <v>0</v>
      </c>
      <c r="AU71" s="91">
        <v>0</v>
      </c>
      <c r="AV71" s="96">
        <f t="shared" si="126"/>
        <v>0</v>
      </c>
      <c r="AW71" s="224">
        <f t="shared" si="127"/>
        <v>0</v>
      </c>
      <c r="AX71" s="96"/>
      <c r="AY71" s="226">
        <f t="shared" si="128"/>
        <v>0</v>
      </c>
      <c r="AZ71" s="91">
        <v>0</v>
      </c>
      <c r="BA71" s="96">
        <f t="shared" ref="BA71:BA88" si="161">AZ71-AU71</f>
        <v>0</v>
      </c>
      <c r="BB71" s="224">
        <f t="shared" ref="BB71:BB134" si="162">BA71*4.81</f>
        <v>0</v>
      </c>
      <c r="BC71" s="96"/>
      <c r="BD71" s="226">
        <f t="shared" si="129"/>
        <v>0</v>
      </c>
      <c r="BE71" s="91">
        <v>0</v>
      </c>
      <c r="BF71" s="96">
        <f t="shared" si="130"/>
        <v>0</v>
      </c>
      <c r="BG71" s="224">
        <f t="shared" si="131"/>
        <v>0</v>
      </c>
      <c r="BH71" s="96"/>
      <c r="BI71" s="226">
        <f t="shared" si="132"/>
        <v>0</v>
      </c>
      <c r="BJ71" s="91">
        <v>0</v>
      </c>
      <c r="BK71" s="96">
        <f t="shared" si="133"/>
        <v>0</v>
      </c>
      <c r="BL71" s="224">
        <f t="shared" si="134"/>
        <v>0</v>
      </c>
      <c r="BM71" s="96"/>
      <c r="BN71" s="226">
        <f t="shared" si="135"/>
        <v>0</v>
      </c>
      <c r="BO71" s="91">
        <v>0</v>
      </c>
      <c r="BP71" s="96">
        <f t="shared" si="136"/>
        <v>0</v>
      </c>
      <c r="BQ71" s="224">
        <f t="shared" si="137"/>
        <v>0</v>
      </c>
      <c r="BR71" s="96"/>
      <c r="BS71" s="226">
        <f t="shared" si="138"/>
        <v>0</v>
      </c>
      <c r="BT71" s="91"/>
      <c r="BU71" s="96">
        <f t="shared" si="139"/>
        <v>0</v>
      </c>
      <c r="BV71" s="224">
        <f t="shared" si="140"/>
        <v>0</v>
      </c>
      <c r="BW71" s="96"/>
      <c r="BX71" s="226">
        <f t="shared" si="141"/>
        <v>0</v>
      </c>
      <c r="BY71" s="91"/>
      <c r="BZ71" s="217">
        <f t="shared" si="89"/>
        <v>0</v>
      </c>
      <c r="CA71" s="224">
        <f t="shared" si="142"/>
        <v>0</v>
      </c>
      <c r="CB71" s="96"/>
      <c r="CC71" s="226">
        <f t="shared" si="143"/>
        <v>0</v>
      </c>
      <c r="CD71" s="91"/>
      <c r="CE71" s="217">
        <f t="shared" si="144"/>
        <v>0</v>
      </c>
      <c r="CF71" s="224">
        <f t="shared" si="145"/>
        <v>0</v>
      </c>
      <c r="CG71" s="96"/>
      <c r="CH71" s="226">
        <f t="shared" si="146"/>
        <v>0</v>
      </c>
      <c r="CI71" s="91">
        <v>0</v>
      </c>
      <c r="CJ71" s="217">
        <f t="shared" si="77"/>
        <v>0</v>
      </c>
      <c r="CK71" s="224">
        <f t="shared" ref="CK71:CK134" si="163">CJ71*4.81</f>
        <v>0</v>
      </c>
      <c r="CL71" s="96"/>
      <c r="CM71" s="287">
        <f t="shared" ref="CM71:CM134" si="164">CH71+CK71-CL71</f>
        <v>0</v>
      </c>
      <c r="CN71" s="217"/>
      <c r="CO71" s="289">
        <f t="shared" si="147"/>
        <v>0</v>
      </c>
      <c r="CP71" s="217"/>
      <c r="CQ71" s="289">
        <f t="shared" si="148"/>
        <v>0</v>
      </c>
      <c r="CR71" s="217"/>
      <c r="CS71" s="289">
        <f t="shared" si="149"/>
        <v>0</v>
      </c>
      <c r="CT71" s="217"/>
      <c r="CU71" s="289">
        <f t="shared" si="150"/>
        <v>0</v>
      </c>
      <c r="CV71" s="217"/>
      <c r="CW71" s="289">
        <f t="shared" si="151"/>
        <v>0</v>
      </c>
      <c r="CX71" s="217"/>
      <c r="CY71" s="289">
        <f t="shared" si="152"/>
        <v>0</v>
      </c>
      <c r="CZ71" s="217"/>
      <c r="DA71" s="289">
        <f t="shared" si="153"/>
        <v>0</v>
      </c>
      <c r="DB71" s="217"/>
      <c r="DC71" s="289">
        <f t="shared" si="154"/>
        <v>0</v>
      </c>
      <c r="DD71" s="217"/>
      <c r="DE71" s="289">
        <f t="shared" si="90"/>
        <v>0</v>
      </c>
      <c r="DF71" s="217"/>
      <c r="DG71" s="289">
        <f t="shared" si="91"/>
        <v>0</v>
      </c>
      <c r="DH71" s="217"/>
      <c r="DI71" s="289">
        <f t="shared" si="92"/>
        <v>0</v>
      </c>
      <c r="DJ71" s="217"/>
      <c r="DK71" s="289">
        <f t="shared" si="93"/>
        <v>0</v>
      </c>
      <c r="DL71" s="217"/>
      <c r="DM71" s="289">
        <f t="shared" si="94"/>
        <v>0</v>
      </c>
      <c r="DN71" s="217"/>
      <c r="DO71" s="289">
        <f t="shared" si="95"/>
        <v>0</v>
      </c>
      <c r="DP71" s="217"/>
      <c r="DQ71" s="289">
        <f t="shared" si="96"/>
        <v>0</v>
      </c>
      <c r="DR71" s="217"/>
      <c r="DS71" s="289">
        <f t="shared" si="97"/>
        <v>0</v>
      </c>
      <c r="DT71" s="217"/>
      <c r="DU71" s="289">
        <f t="shared" si="98"/>
        <v>0</v>
      </c>
      <c r="DV71" s="217"/>
      <c r="DW71" s="289">
        <f t="shared" si="99"/>
        <v>0</v>
      </c>
      <c r="DX71" s="217"/>
      <c r="DY71" s="289">
        <f t="shared" si="100"/>
        <v>0</v>
      </c>
      <c r="DZ71" s="217"/>
      <c r="EA71" s="289">
        <f t="shared" si="101"/>
        <v>0</v>
      </c>
      <c r="EB71" s="217"/>
      <c r="EC71" s="289">
        <f t="shared" si="102"/>
        <v>0</v>
      </c>
      <c r="ED71" s="217"/>
      <c r="EE71" s="289">
        <f t="shared" si="103"/>
        <v>0</v>
      </c>
      <c r="EF71" s="217"/>
      <c r="EG71" s="289">
        <f t="shared" si="104"/>
        <v>0</v>
      </c>
      <c r="EH71" s="217"/>
      <c r="EI71" s="289">
        <f t="shared" si="105"/>
        <v>0</v>
      </c>
      <c r="EJ71" s="217"/>
      <c r="EK71" s="289">
        <f t="shared" si="106"/>
        <v>0</v>
      </c>
      <c r="EL71" s="217"/>
      <c r="EM71" s="289">
        <f t="shared" si="107"/>
        <v>0</v>
      </c>
    </row>
    <row r="72" spans="1:246" s="89" customFormat="1" ht="15.75" customHeight="1" thickBot="1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88"/>
        <v>0</v>
      </c>
      <c r="G72" s="222">
        <v>0</v>
      </c>
      <c r="H72" s="223">
        <v>0</v>
      </c>
      <c r="I72" s="96">
        <f t="shared" si="155"/>
        <v>0</v>
      </c>
      <c r="J72" s="224">
        <f t="shared" si="156"/>
        <v>0</v>
      </c>
      <c r="K72" s="225">
        <v>0</v>
      </c>
      <c r="L72" s="96">
        <f t="shared" si="157"/>
        <v>0</v>
      </c>
      <c r="M72" s="224">
        <f t="shared" si="158"/>
        <v>0</v>
      </c>
      <c r="N72" s="224">
        <f t="shared" si="159"/>
        <v>0</v>
      </c>
      <c r="O72" s="224">
        <v>0</v>
      </c>
      <c r="P72" s="226">
        <f t="shared" si="160"/>
        <v>0</v>
      </c>
      <c r="Q72" s="96">
        <v>0</v>
      </c>
      <c r="R72" s="96">
        <f t="shared" si="108"/>
        <v>0</v>
      </c>
      <c r="S72" s="224">
        <f t="shared" si="109"/>
        <v>0</v>
      </c>
      <c r="T72" s="224"/>
      <c r="U72" s="226">
        <f t="shared" si="110"/>
        <v>0</v>
      </c>
      <c r="V72" s="96">
        <v>0</v>
      </c>
      <c r="W72" s="96">
        <f t="shared" si="111"/>
        <v>0</v>
      </c>
      <c r="X72" s="224">
        <f t="shared" si="112"/>
        <v>0</v>
      </c>
      <c r="Y72" s="224"/>
      <c r="Z72" s="226">
        <f t="shared" si="113"/>
        <v>0</v>
      </c>
      <c r="AA72" s="96">
        <f>VLOOKUP(B72,Лист3!$A$2:$C$175,3,FALSE)</f>
        <v>0</v>
      </c>
      <c r="AB72" s="96">
        <f t="shared" si="114"/>
        <v>0</v>
      </c>
      <c r="AC72" s="224">
        <f t="shared" si="115"/>
        <v>0</v>
      </c>
      <c r="AD72" s="224"/>
      <c r="AE72" s="226">
        <f t="shared" si="116"/>
        <v>0</v>
      </c>
      <c r="AF72" s="96">
        <f>VLOOKUP(A72,Лист4!$A$2:$F$175,6,FALSE)</f>
        <v>0</v>
      </c>
      <c r="AG72" s="96">
        <f t="shared" si="117"/>
        <v>0</v>
      </c>
      <c r="AH72" s="224">
        <f t="shared" si="118"/>
        <v>0</v>
      </c>
      <c r="AI72" s="224"/>
      <c r="AJ72" s="226">
        <f t="shared" si="119"/>
        <v>0</v>
      </c>
      <c r="AK72" s="96">
        <f>VLOOKUP(A72,Лист6!$A$2:$F$175,6,FALSE)</f>
        <v>0</v>
      </c>
      <c r="AL72" s="96">
        <f t="shared" si="120"/>
        <v>0</v>
      </c>
      <c r="AM72" s="224">
        <f t="shared" si="121"/>
        <v>0</v>
      </c>
      <c r="AN72" s="224"/>
      <c r="AO72" s="226">
        <f t="shared" si="122"/>
        <v>0</v>
      </c>
      <c r="AP72" s="91">
        <v>0</v>
      </c>
      <c r="AQ72" s="96">
        <f t="shared" si="123"/>
        <v>0</v>
      </c>
      <c r="AR72" s="96">
        <f t="shared" si="124"/>
        <v>0</v>
      </c>
      <c r="AS72" s="96"/>
      <c r="AT72" s="226">
        <f t="shared" si="125"/>
        <v>0</v>
      </c>
      <c r="AU72" s="91">
        <v>0</v>
      </c>
      <c r="AV72" s="96">
        <f t="shared" si="126"/>
        <v>0</v>
      </c>
      <c r="AW72" s="224">
        <f t="shared" si="127"/>
        <v>0</v>
      </c>
      <c r="AX72" s="96"/>
      <c r="AY72" s="226">
        <f t="shared" si="128"/>
        <v>0</v>
      </c>
      <c r="AZ72" s="91">
        <v>0</v>
      </c>
      <c r="BA72" s="96">
        <f t="shared" si="161"/>
        <v>0</v>
      </c>
      <c r="BB72" s="224">
        <f t="shared" si="162"/>
        <v>0</v>
      </c>
      <c r="BC72" s="96"/>
      <c r="BD72" s="226">
        <f t="shared" si="129"/>
        <v>0</v>
      </c>
      <c r="BE72" s="91">
        <v>0</v>
      </c>
      <c r="BF72" s="96">
        <f t="shared" si="130"/>
        <v>0</v>
      </c>
      <c r="BG72" s="224">
        <f t="shared" si="131"/>
        <v>0</v>
      </c>
      <c r="BH72" s="96"/>
      <c r="BI72" s="226">
        <f t="shared" si="132"/>
        <v>0</v>
      </c>
      <c r="BJ72" s="91">
        <v>0</v>
      </c>
      <c r="BK72" s="96">
        <f t="shared" si="133"/>
        <v>0</v>
      </c>
      <c r="BL72" s="224">
        <f t="shared" si="134"/>
        <v>0</v>
      </c>
      <c r="BM72" s="96"/>
      <c r="BN72" s="226">
        <f t="shared" si="135"/>
        <v>0</v>
      </c>
      <c r="BO72" s="91">
        <v>0</v>
      </c>
      <c r="BP72" s="96">
        <f t="shared" si="136"/>
        <v>0</v>
      </c>
      <c r="BQ72" s="224">
        <f t="shared" si="137"/>
        <v>0</v>
      </c>
      <c r="BR72" s="96"/>
      <c r="BS72" s="226">
        <f t="shared" si="138"/>
        <v>0</v>
      </c>
      <c r="BT72" s="91"/>
      <c r="BU72" s="96">
        <f t="shared" si="139"/>
        <v>0</v>
      </c>
      <c r="BV72" s="224">
        <f t="shared" si="140"/>
        <v>0</v>
      </c>
      <c r="BW72" s="96"/>
      <c r="BX72" s="226">
        <f t="shared" si="141"/>
        <v>0</v>
      </c>
      <c r="BY72" s="91"/>
      <c r="BZ72" s="217">
        <f t="shared" si="89"/>
        <v>0</v>
      </c>
      <c r="CA72" s="224">
        <f t="shared" si="142"/>
        <v>0</v>
      </c>
      <c r="CB72" s="96"/>
      <c r="CC72" s="226">
        <f t="shared" si="143"/>
        <v>0</v>
      </c>
      <c r="CD72" s="91"/>
      <c r="CE72" s="217">
        <f t="shared" si="144"/>
        <v>0</v>
      </c>
      <c r="CF72" s="224">
        <f t="shared" si="145"/>
        <v>0</v>
      </c>
      <c r="CG72" s="96"/>
      <c r="CH72" s="226">
        <f t="shared" si="146"/>
        <v>0</v>
      </c>
      <c r="CI72" s="91">
        <v>0</v>
      </c>
      <c r="CJ72" s="217">
        <f t="shared" si="77"/>
        <v>0</v>
      </c>
      <c r="CK72" s="224">
        <f t="shared" si="163"/>
        <v>0</v>
      </c>
      <c r="CL72" s="96"/>
      <c r="CM72" s="287">
        <f t="shared" si="164"/>
        <v>0</v>
      </c>
      <c r="CN72" s="217"/>
      <c r="CO72" s="289">
        <f t="shared" si="147"/>
        <v>0</v>
      </c>
      <c r="CP72" s="217"/>
      <c r="CQ72" s="289">
        <f t="shared" si="148"/>
        <v>0</v>
      </c>
      <c r="CR72" s="217"/>
      <c r="CS72" s="289">
        <f t="shared" si="149"/>
        <v>0</v>
      </c>
      <c r="CT72" s="217"/>
      <c r="CU72" s="289">
        <f t="shared" si="150"/>
        <v>0</v>
      </c>
      <c r="CV72" s="217"/>
      <c r="CW72" s="289">
        <f t="shared" si="151"/>
        <v>0</v>
      </c>
      <c r="CX72" s="217"/>
      <c r="CY72" s="289">
        <f t="shared" si="152"/>
        <v>0</v>
      </c>
      <c r="CZ72" s="217"/>
      <c r="DA72" s="289">
        <f t="shared" si="153"/>
        <v>0</v>
      </c>
      <c r="DB72" s="217"/>
      <c r="DC72" s="289">
        <f t="shared" si="154"/>
        <v>0</v>
      </c>
      <c r="DD72" s="217"/>
      <c r="DE72" s="289">
        <f t="shared" si="90"/>
        <v>0</v>
      </c>
      <c r="DF72" s="217"/>
      <c r="DG72" s="289">
        <f t="shared" si="91"/>
        <v>0</v>
      </c>
      <c r="DH72" s="217"/>
      <c r="DI72" s="289">
        <f t="shared" si="92"/>
        <v>0</v>
      </c>
      <c r="DJ72" s="217"/>
      <c r="DK72" s="289">
        <f t="shared" si="93"/>
        <v>0</v>
      </c>
      <c r="DL72" s="217"/>
      <c r="DM72" s="289">
        <f t="shared" si="94"/>
        <v>0</v>
      </c>
      <c r="DN72" s="217"/>
      <c r="DO72" s="289">
        <f t="shared" si="95"/>
        <v>0</v>
      </c>
      <c r="DP72" s="217"/>
      <c r="DQ72" s="289">
        <f t="shared" si="96"/>
        <v>0</v>
      </c>
      <c r="DR72" s="217"/>
      <c r="DS72" s="289">
        <f t="shared" si="97"/>
        <v>0</v>
      </c>
      <c r="DT72" s="217"/>
      <c r="DU72" s="289">
        <f t="shared" si="98"/>
        <v>0</v>
      </c>
      <c r="DV72" s="217"/>
      <c r="DW72" s="289">
        <f t="shared" si="99"/>
        <v>0</v>
      </c>
      <c r="DX72" s="217"/>
      <c r="DY72" s="289">
        <f t="shared" si="100"/>
        <v>0</v>
      </c>
      <c r="DZ72" s="217"/>
      <c r="EA72" s="289">
        <f t="shared" si="101"/>
        <v>0</v>
      </c>
      <c r="EB72" s="217"/>
      <c r="EC72" s="289">
        <f t="shared" si="102"/>
        <v>0</v>
      </c>
      <c r="ED72" s="217"/>
      <c r="EE72" s="289">
        <f t="shared" si="103"/>
        <v>0</v>
      </c>
      <c r="EF72" s="217"/>
      <c r="EG72" s="289">
        <f t="shared" si="104"/>
        <v>0</v>
      </c>
      <c r="EH72" s="217"/>
      <c r="EI72" s="289">
        <f t="shared" si="105"/>
        <v>0</v>
      </c>
      <c r="EJ72" s="217"/>
      <c r="EK72" s="289">
        <f t="shared" si="106"/>
        <v>0</v>
      </c>
      <c r="EL72" s="217"/>
      <c r="EM72" s="289">
        <f t="shared" si="107"/>
        <v>0</v>
      </c>
    </row>
    <row r="73" spans="1:246" s="89" customFormat="1" ht="45.75" customHeight="1" thickBot="1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110"/>
        <v>-3087</v>
      </c>
      <c r="V73" s="121"/>
      <c r="W73" s="121">
        <f t="shared" si="111"/>
        <v>0</v>
      </c>
      <c r="X73" s="122">
        <f t="shared" si="112"/>
        <v>0</v>
      </c>
      <c r="Y73" s="122"/>
      <c r="Z73" s="120">
        <f t="shared" si="113"/>
        <v>-3087</v>
      </c>
      <c r="AA73" s="121">
        <v>0</v>
      </c>
      <c r="AB73" s="121">
        <f t="shared" si="114"/>
        <v>0</v>
      </c>
      <c r="AC73" s="122">
        <f t="shared" si="115"/>
        <v>0</v>
      </c>
      <c r="AD73" s="122"/>
      <c r="AE73" s="120">
        <f t="shared" si="116"/>
        <v>-3087</v>
      </c>
      <c r="AF73" s="126">
        <v>0</v>
      </c>
      <c r="AG73" s="121">
        <f t="shared" si="117"/>
        <v>0</v>
      </c>
      <c r="AH73" s="122">
        <f t="shared" si="118"/>
        <v>0</v>
      </c>
      <c r="AI73" s="122"/>
      <c r="AJ73" s="128">
        <f t="shared" si="119"/>
        <v>-3087</v>
      </c>
      <c r="AK73" s="121"/>
      <c r="AL73" s="121">
        <f t="shared" si="120"/>
        <v>0</v>
      </c>
      <c r="AM73" s="122">
        <f t="shared" si="121"/>
        <v>0</v>
      </c>
      <c r="AN73" s="122"/>
      <c r="AO73" s="120">
        <f t="shared" si="122"/>
        <v>-3087</v>
      </c>
      <c r="AP73" s="123"/>
      <c r="AQ73" s="121">
        <f t="shared" si="123"/>
        <v>0</v>
      </c>
      <c r="AR73" s="121">
        <f t="shared" si="124"/>
        <v>0</v>
      </c>
      <c r="AS73" s="121"/>
      <c r="AT73" s="120">
        <f t="shared" si="125"/>
        <v>-3087</v>
      </c>
      <c r="AU73" s="123"/>
      <c r="AV73" s="121">
        <f t="shared" si="126"/>
        <v>0</v>
      </c>
      <c r="AW73" s="122">
        <f t="shared" si="127"/>
        <v>0</v>
      </c>
      <c r="AX73" s="121"/>
      <c r="AY73" s="120">
        <f t="shared" si="128"/>
        <v>-3087</v>
      </c>
      <c r="AZ73" s="123"/>
      <c r="BA73" s="121">
        <f t="shared" si="161"/>
        <v>0</v>
      </c>
      <c r="BB73" s="122">
        <f t="shared" si="162"/>
        <v>0</v>
      </c>
      <c r="BC73" s="121"/>
      <c r="BD73" s="120">
        <f t="shared" si="129"/>
        <v>-3087</v>
      </c>
      <c r="BE73" s="123"/>
      <c r="BF73" s="121">
        <f t="shared" si="130"/>
        <v>0</v>
      </c>
      <c r="BG73" s="122">
        <f t="shared" si="131"/>
        <v>0</v>
      </c>
      <c r="BH73" s="121"/>
      <c r="BI73" s="120">
        <f t="shared" si="132"/>
        <v>-3087</v>
      </c>
      <c r="BJ73" s="123"/>
      <c r="BK73" s="121">
        <f t="shared" si="133"/>
        <v>0</v>
      </c>
      <c r="BL73" s="122">
        <f t="shared" si="134"/>
        <v>0</v>
      </c>
      <c r="BM73" s="121"/>
      <c r="BN73" s="120">
        <f t="shared" si="135"/>
        <v>-3087</v>
      </c>
      <c r="BO73" s="123"/>
      <c r="BP73" s="121">
        <f t="shared" si="136"/>
        <v>0</v>
      </c>
      <c r="BQ73" s="122">
        <f t="shared" si="137"/>
        <v>0</v>
      </c>
      <c r="BR73" s="121"/>
      <c r="BS73" s="120">
        <f t="shared" si="138"/>
        <v>-3087</v>
      </c>
      <c r="BT73" s="123"/>
      <c r="BU73" s="121">
        <f t="shared" si="139"/>
        <v>0</v>
      </c>
      <c r="BV73" s="122">
        <f t="shared" si="140"/>
        <v>0</v>
      </c>
      <c r="BW73" s="121"/>
      <c r="BX73" s="120">
        <f t="shared" si="141"/>
        <v>-3087</v>
      </c>
      <c r="BY73" s="123"/>
      <c r="BZ73" s="111">
        <f t="shared" si="89"/>
        <v>0</v>
      </c>
      <c r="CA73" s="122">
        <f t="shared" si="142"/>
        <v>0</v>
      </c>
      <c r="CB73" s="121"/>
      <c r="CC73" s="120">
        <f t="shared" si="143"/>
        <v>-3087</v>
      </c>
      <c r="CD73" s="123"/>
      <c r="CE73" s="111">
        <f t="shared" si="144"/>
        <v>0</v>
      </c>
      <c r="CF73" s="122">
        <f t="shared" si="145"/>
        <v>0</v>
      </c>
      <c r="CG73" s="121"/>
      <c r="CH73" s="120">
        <f t="shared" si="146"/>
        <v>-3087</v>
      </c>
      <c r="CI73" s="123"/>
      <c r="CJ73" s="111">
        <f t="shared" si="77"/>
        <v>0</v>
      </c>
      <c r="CK73" s="122">
        <f t="shared" si="163"/>
        <v>0</v>
      </c>
      <c r="CL73" s="121"/>
      <c r="CM73" s="120">
        <f t="shared" si="164"/>
        <v>-3087</v>
      </c>
      <c r="CN73" s="121"/>
      <c r="CO73" s="152">
        <f t="shared" si="147"/>
        <v>-3087</v>
      </c>
      <c r="CP73" s="121"/>
      <c r="CQ73" s="152">
        <f t="shared" si="148"/>
        <v>-3087</v>
      </c>
      <c r="CR73" s="121"/>
      <c r="CS73" s="196">
        <f t="shared" si="149"/>
        <v>-3087</v>
      </c>
      <c r="CT73" s="121"/>
      <c r="CU73" s="196">
        <f t="shared" si="150"/>
        <v>-3087</v>
      </c>
      <c r="CV73" s="121"/>
      <c r="CW73" s="196">
        <f t="shared" si="151"/>
        <v>-3087</v>
      </c>
      <c r="CX73" s="121"/>
      <c r="CY73" s="196">
        <f t="shared" si="152"/>
        <v>-3087</v>
      </c>
      <c r="CZ73" s="121"/>
      <c r="DA73" s="196">
        <f t="shared" si="153"/>
        <v>-3087</v>
      </c>
      <c r="DB73" s="121"/>
      <c r="DC73" s="196">
        <f t="shared" si="154"/>
        <v>-3087</v>
      </c>
      <c r="DD73" s="121"/>
      <c r="DE73" s="196">
        <f t="shared" si="90"/>
        <v>-3087</v>
      </c>
      <c r="DF73" s="121"/>
      <c r="DG73" s="196">
        <f t="shared" si="91"/>
        <v>-3087</v>
      </c>
      <c r="DH73" s="121"/>
      <c r="DI73" s="196">
        <f t="shared" si="92"/>
        <v>-3087</v>
      </c>
      <c r="DJ73" s="121"/>
      <c r="DK73" s="196">
        <f t="shared" si="93"/>
        <v>-3087</v>
      </c>
      <c r="DL73" s="121"/>
      <c r="DM73" s="196">
        <f t="shared" si="94"/>
        <v>-3087</v>
      </c>
      <c r="DN73" s="121"/>
      <c r="DO73" s="196">
        <f t="shared" si="95"/>
        <v>-3087</v>
      </c>
      <c r="DP73" s="121"/>
      <c r="DQ73" s="196">
        <f t="shared" si="96"/>
        <v>-3087</v>
      </c>
      <c r="DR73" s="121"/>
      <c r="DS73" s="196">
        <f t="shared" si="97"/>
        <v>-3087</v>
      </c>
      <c r="DT73" s="121"/>
      <c r="DU73" s="196">
        <f t="shared" si="98"/>
        <v>-3087</v>
      </c>
      <c r="DV73" s="121"/>
      <c r="DW73" s="196">
        <f t="shared" si="99"/>
        <v>-3087</v>
      </c>
      <c r="DX73" s="121"/>
      <c r="DY73" s="196">
        <f t="shared" si="100"/>
        <v>-3087</v>
      </c>
      <c r="DZ73" s="121"/>
      <c r="EA73" s="196">
        <f t="shared" si="101"/>
        <v>-3087</v>
      </c>
      <c r="EB73" s="121"/>
      <c r="EC73" s="196">
        <f t="shared" si="102"/>
        <v>-3087</v>
      </c>
      <c r="ED73" s="121"/>
      <c r="EE73" s="196">
        <f t="shared" si="103"/>
        <v>-3087</v>
      </c>
      <c r="EF73" s="121"/>
      <c r="EG73" s="196">
        <f t="shared" si="104"/>
        <v>-3087</v>
      </c>
      <c r="EH73" s="121"/>
      <c r="EI73" s="196">
        <f t="shared" si="105"/>
        <v>-3087</v>
      </c>
      <c r="EJ73" s="121"/>
      <c r="EK73" s="196">
        <f t="shared" si="106"/>
        <v>-3087</v>
      </c>
      <c r="EL73" s="121"/>
      <c r="EM73" s="196">
        <f t="shared" si="107"/>
        <v>-3087</v>
      </c>
    </row>
    <row r="74" spans="1:246" s="124" customFormat="1" ht="15.75" customHeight="1" thickBot="1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88"/>
        <v>0</v>
      </c>
      <c r="G74" s="182">
        <v>0</v>
      </c>
      <c r="H74" s="183">
        <v>0</v>
      </c>
      <c r="I74" s="121">
        <f t="shared" si="155"/>
        <v>0</v>
      </c>
      <c r="J74" s="122">
        <f t="shared" si="156"/>
        <v>0</v>
      </c>
      <c r="K74" s="184">
        <v>0</v>
      </c>
      <c r="L74" s="121">
        <f t="shared" si="157"/>
        <v>0</v>
      </c>
      <c r="M74" s="122">
        <f t="shared" si="158"/>
        <v>0</v>
      </c>
      <c r="N74" s="122">
        <f t="shared" si="159"/>
        <v>0</v>
      </c>
      <c r="O74" s="122">
        <v>0</v>
      </c>
      <c r="P74" s="120">
        <f t="shared" si="160"/>
        <v>0</v>
      </c>
      <c r="Q74" s="121">
        <v>0</v>
      </c>
      <c r="R74" s="121">
        <f t="shared" si="108"/>
        <v>0</v>
      </c>
      <c r="S74" s="122">
        <f t="shared" si="109"/>
        <v>0</v>
      </c>
      <c r="T74" s="122"/>
      <c r="U74" s="120">
        <f t="shared" si="110"/>
        <v>0</v>
      </c>
      <c r="V74" s="121">
        <v>0</v>
      </c>
      <c r="W74" s="121">
        <f t="shared" si="111"/>
        <v>0</v>
      </c>
      <c r="X74" s="122">
        <f t="shared" si="112"/>
        <v>0</v>
      </c>
      <c r="Y74" s="122"/>
      <c r="Z74" s="120">
        <f t="shared" si="113"/>
        <v>0</v>
      </c>
      <c r="AA74" s="121">
        <f>VLOOKUP(B74,Лист3!$A$2:$C$175,3,FALSE)</f>
        <v>0</v>
      </c>
      <c r="AB74" s="121">
        <f t="shared" si="114"/>
        <v>0</v>
      </c>
      <c r="AC74" s="122">
        <f t="shared" si="115"/>
        <v>0</v>
      </c>
      <c r="AD74" s="122"/>
      <c r="AE74" s="120">
        <f t="shared" si="116"/>
        <v>0</v>
      </c>
      <c r="AF74" s="121">
        <f>VLOOKUP(A74,Лист4!$A$2:$F$175,6,FALSE)</f>
        <v>0</v>
      </c>
      <c r="AG74" s="121">
        <f t="shared" si="117"/>
        <v>0</v>
      </c>
      <c r="AH74" s="122">
        <f t="shared" si="118"/>
        <v>0</v>
      </c>
      <c r="AI74" s="122"/>
      <c r="AJ74" s="120">
        <f t="shared" si="119"/>
        <v>0</v>
      </c>
      <c r="AK74" s="121">
        <f>VLOOKUP(A74,Лист6!$A$2:$F$175,6,FALSE)</f>
        <v>0</v>
      </c>
      <c r="AL74" s="121">
        <f t="shared" si="120"/>
        <v>0</v>
      </c>
      <c r="AM74" s="122">
        <f t="shared" si="121"/>
        <v>0</v>
      </c>
      <c r="AN74" s="122"/>
      <c r="AO74" s="120">
        <f t="shared" si="122"/>
        <v>0</v>
      </c>
      <c r="AP74" s="123">
        <v>0</v>
      </c>
      <c r="AQ74" s="121">
        <f t="shared" si="123"/>
        <v>0</v>
      </c>
      <c r="AR74" s="121">
        <f t="shared" si="124"/>
        <v>0</v>
      </c>
      <c r="AS74" s="121"/>
      <c r="AT74" s="144">
        <f t="shared" si="125"/>
        <v>0</v>
      </c>
      <c r="AU74" s="123">
        <v>0</v>
      </c>
      <c r="AV74" s="121">
        <f t="shared" si="126"/>
        <v>0</v>
      </c>
      <c r="AW74" s="122">
        <f t="shared" si="127"/>
        <v>0</v>
      </c>
      <c r="AX74" s="121"/>
      <c r="AY74" s="120">
        <f t="shared" si="128"/>
        <v>0</v>
      </c>
      <c r="AZ74" s="123">
        <v>0</v>
      </c>
      <c r="BA74" s="121">
        <f t="shared" si="161"/>
        <v>0</v>
      </c>
      <c r="BB74" s="122">
        <f t="shared" si="162"/>
        <v>0</v>
      </c>
      <c r="BC74" s="121"/>
      <c r="BD74" s="120">
        <f t="shared" si="129"/>
        <v>0</v>
      </c>
      <c r="BE74" s="123">
        <v>0</v>
      </c>
      <c r="BF74" s="121">
        <f t="shared" si="130"/>
        <v>0</v>
      </c>
      <c r="BG74" s="122">
        <f t="shared" si="131"/>
        <v>0</v>
      </c>
      <c r="BH74" s="121"/>
      <c r="BI74" s="120">
        <f t="shared" si="132"/>
        <v>0</v>
      </c>
      <c r="BJ74" s="123">
        <v>0</v>
      </c>
      <c r="BK74" s="121">
        <f t="shared" si="133"/>
        <v>0</v>
      </c>
      <c r="BL74" s="122">
        <f t="shared" si="134"/>
        <v>0</v>
      </c>
      <c r="BM74" s="121"/>
      <c r="BN74" s="120">
        <f t="shared" si="135"/>
        <v>0</v>
      </c>
      <c r="BO74" s="123"/>
      <c r="BP74" s="121">
        <f t="shared" si="136"/>
        <v>0</v>
      </c>
      <c r="BQ74" s="122">
        <f t="shared" si="137"/>
        <v>0</v>
      </c>
      <c r="BR74" s="121"/>
      <c r="BS74" s="120">
        <f t="shared" si="138"/>
        <v>0</v>
      </c>
      <c r="BT74" s="123"/>
      <c r="BU74" s="121">
        <f t="shared" si="139"/>
        <v>0</v>
      </c>
      <c r="BV74" s="122">
        <f t="shared" si="140"/>
        <v>0</v>
      </c>
      <c r="BW74" s="121"/>
      <c r="BX74" s="120">
        <f t="shared" si="141"/>
        <v>0</v>
      </c>
      <c r="BY74" s="123"/>
      <c r="BZ74" s="111">
        <f t="shared" si="89"/>
        <v>0</v>
      </c>
      <c r="CA74" s="122">
        <f t="shared" si="142"/>
        <v>0</v>
      </c>
      <c r="CB74" s="121"/>
      <c r="CC74" s="120">
        <f t="shared" si="143"/>
        <v>0</v>
      </c>
      <c r="CD74" s="123"/>
      <c r="CE74" s="111">
        <f t="shared" si="144"/>
        <v>0</v>
      </c>
      <c r="CF74" s="122">
        <f t="shared" si="145"/>
        <v>0</v>
      </c>
      <c r="CG74" s="121"/>
      <c r="CH74" s="120">
        <f t="shared" si="146"/>
        <v>0</v>
      </c>
      <c r="CI74" s="123"/>
      <c r="CJ74" s="111">
        <f t="shared" ref="CJ74:CJ137" si="165">CI74-CD74</f>
        <v>0</v>
      </c>
      <c r="CK74" s="122">
        <f t="shared" si="163"/>
        <v>0</v>
      </c>
      <c r="CL74" s="121"/>
      <c r="CM74" s="120">
        <f t="shared" si="164"/>
        <v>0</v>
      </c>
      <c r="CN74" s="121"/>
      <c r="CO74" s="196">
        <f t="shared" si="147"/>
        <v>0</v>
      </c>
      <c r="CP74" s="111"/>
      <c r="CQ74" s="196">
        <f t="shared" si="148"/>
        <v>0</v>
      </c>
      <c r="CR74" s="111"/>
      <c r="CS74" s="196">
        <f t="shared" si="149"/>
        <v>0</v>
      </c>
      <c r="CT74" s="111"/>
      <c r="CU74" s="196">
        <f t="shared" si="150"/>
        <v>0</v>
      </c>
      <c r="CV74" s="111"/>
      <c r="CW74" s="196">
        <f t="shared" si="151"/>
        <v>0</v>
      </c>
      <c r="CX74" s="111"/>
      <c r="CY74" s="196">
        <f t="shared" si="152"/>
        <v>0</v>
      </c>
      <c r="CZ74" s="111"/>
      <c r="DA74" s="196">
        <f t="shared" si="153"/>
        <v>0</v>
      </c>
      <c r="DB74" s="111"/>
      <c r="DC74" s="196">
        <f t="shared" si="154"/>
        <v>0</v>
      </c>
      <c r="DD74" s="111"/>
      <c r="DE74" s="196">
        <f t="shared" si="90"/>
        <v>0</v>
      </c>
      <c r="DF74" s="111"/>
      <c r="DG74" s="196">
        <f t="shared" si="91"/>
        <v>0</v>
      </c>
      <c r="DH74" s="111"/>
      <c r="DI74" s="196">
        <f t="shared" si="92"/>
        <v>0</v>
      </c>
      <c r="DJ74" s="111"/>
      <c r="DK74" s="196">
        <f t="shared" si="93"/>
        <v>0</v>
      </c>
      <c r="DL74" s="111"/>
      <c r="DM74" s="196">
        <f t="shared" si="94"/>
        <v>0</v>
      </c>
      <c r="DN74" s="111"/>
      <c r="DO74" s="196">
        <f t="shared" si="95"/>
        <v>0</v>
      </c>
      <c r="DP74" s="111"/>
      <c r="DQ74" s="196">
        <f t="shared" si="96"/>
        <v>0</v>
      </c>
      <c r="DR74" s="111"/>
      <c r="DS74" s="196">
        <f t="shared" si="97"/>
        <v>0</v>
      </c>
      <c r="DT74" s="111"/>
      <c r="DU74" s="196">
        <f t="shared" si="98"/>
        <v>0</v>
      </c>
      <c r="DV74" s="111"/>
      <c r="DW74" s="196">
        <f t="shared" si="99"/>
        <v>0</v>
      </c>
      <c r="DX74" s="111"/>
      <c r="DY74" s="196">
        <f t="shared" si="100"/>
        <v>0</v>
      </c>
      <c r="DZ74" s="111"/>
      <c r="EA74" s="196">
        <f t="shared" si="101"/>
        <v>0</v>
      </c>
      <c r="EB74" s="111"/>
      <c r="EC74" s="196">
        <f t="shared" si="102"/>
        <v>0</v>
      </c>
      <c r="ED74" s="111"/>
      <c r="EE74" s="196">
        <f t="shared" si="103"/>
        <v>0</v>
      </c>
      <c r="EF74" s="111"/>
      <c r="EG74" s="196">
        <f t="shared" si="104"/>
        <v>0</v>
      </c>
      <c r="EH74" s="111"/>
      <c r="EI74" s="196">
        <f t="shared" si="105"/>
        <v>0</v>
      </c>
      <c r="EJ74" s="111"/>
      <c r="EK74" s="196">
        <f t="shared" si="106"/>
        <v>0</v>
      </c>
      <c r="EL74" s="111"/>
      <c r="EM74" s="196">
        <f t="shared" si="107"/>
        <v>0</v>
      </c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88"/>
        <v>17.0311004784689</v>
      </c>
      <c r="G75" s="182">
        <v>71.19</v>
      </c>
      <c r="H75" s="183">
        <v>1021.005</v>
      </c>
      <c r="I75" s="121">
        <f t="shared" si="155"/>
        <v>383.97299999999996</v>
      </c>
      <c r="J75" s="122">
        <f t="shared" si="156"/>
        <v>1605.0071399999997</v>
      </c>
      <c r="K75" s="184">
        <v>1478.0050000000001</v>
      </c>
      <c r="L75" s="121">
        <f t="shared" si="157"/>
        <v>457.00000000000011</v>
      </c>
      <c r="M75" s="122">
        <f t="shared" si="158"/>
        <v>2074.7800000000007</v>
      </c>
      <c r="N75" s="122">
        <f t="shared" si="159"/>
        <v>3750.9771400000004</v>
      </c>
      <c r="O75" s="122">
        <f t="shared" ref="O75" si="166">C75+G75+J75+M75-P75</f>
        <v>3944.9671400000002</v>
      </c>
      <c r="P75" s="120">
        <v>1079.77</v>
      </c>
      <c r="Q75" s="121">
        <v>1674.075</v>
      </c>
      <c r="R75" s="121">
        <f t="shared" si="108"/>
        <v>196.06999999999994</v>
      </c>
      <c r="S75" s="122">
        <f t="shared" si="109"/>
        <v>890.15779999999972</v>
      </c>
      <c r="T75" s="122"/>
      <c r="U75" s="120">
        <f t="shared" si="110"/>
        <v>1969.9277999999997</v>
      </c>
      <c r="V75" s="121">
        <v>2196.0770000000002</v>
      </c>
      <c r="W75" s="121">
        <f t="shared" si="111"/>
        <v>522.00200000000018</v>
      </c>
      <c r="X75" s="122">
        <f t="shared" si="112"/>
        <v>2369.8890800000008</v>
      </c>
      <c r="Y75" s="122"/>
      <c r="Z75" s="120">
        <f t="shared" si="113"/>
        <v>4339.8168800000003</v>
      </c>
      <c r="AA75" s="121">
        <f>VLOOKUP(B75,Лист3!$A$2:$C$175,3,FALSE)</f>
        <v>2660.0659999999998</v>
      </c>
      <c r="AB75" s="121">
        <f t="shared" si="114"/>
        <v>463.98899999999958</v>
      </c>
      <c r="AC75" s="122">
        <f t="shared" si="115"/>
        <v>2106.5100599999982</v>
      </c>
      <c r="AD75" s="122">
        <v>4339.82</v>
      </c>
      <c r="AE75" s="120">
        <f t="shared" si="116"/>
        <v>2106.5069399999993</v>
      </c>
      <c r="AF75" s="121">
        <f>VLOOKUP(A75,Лист4!$A$2:$F$175,6,FALSE)</f>
        <v>3041.058</v>
      </c>
      <c r="AG75" s="121">
        <f t="shared" si="117"/>
        <v>380.99200000000019</v>
      </c>
      <c r="AH75" s="122">
        <f t="shared" si="118"/>
        <v>1729.7036800000008</v>
      </c>
      <c r="AI75" s="122"/>
      <c r="AJ75" s="120">
        <f t="shared" si="119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121"/>
        <v>1212.3434400000003</v>
      </c>
      <c r="AN75" s="122">
        <v>2106.5100000000002</v>
      </c>
      <c r="AO75" s="120">
        <f t="shared" si="122"/>
        <v>2942.0440600000002</v>
      </c>
      <c r="AP75" s="123">
        <v>3615.049</v>
      </c>
      <c r="AQ75" s="121">
        <f t="shared" si="123"/>
        <v>306.95499999999993</v>
      </c>
      <c r="AR75" s="121">
        <f t="shared" si="124"/>
        <v>1393.5756999999996</v>
      </c>
      <c r="AS75" s="121"/>
      <c r="AT75" s="120">
        <f t="shared" si="125"/>
        <v>4335.6197599999996</v>
      </c>
      <c r="AU75" s="123">
        <v>3685.0929999999998</v>
      </c>
      <c r="AV75" s="121">
        <f t="shared" si="126"/>
        <v>70.043999999999869</v>
      </c>
      <c r="AW75" s="122">
        <f t="shared" si="127"/>
        <v>317.99975999999941</v>
      </c>
      <c r="AX75" s="121"/>
      <c r="AY75" s="120">
        <f t="shared" si="128"/>
        <v>4653.6195199999993</v>
      </c>
      <c r="AZ75" s="123">
        <v>3797.0039999999999</v>
      </c>
      <c r="BA75" s="121">
        <f t="shared" si="161"/>
        <v>111.91100000000006</v>
      </c>
      <c r="BB75" s="122">
        <f t="shared" si="162"/>
        <v>538.29191000000026</v>
      </c>
      <c r="BC75" s="121"/>
      <c r="BD75" s="120">
        <f t="shared" si="129"/>
        <v>5191.9114299999992</v>
      </c>
      <c r="BE75" s="123">
        <v>3860.0059999999999</v>
      </c>
      <c r="BF75" s="121">
        <f t="shared" si="130"/>
        <v>63.001999999999953</v>
      </c>
      <c r="BG75" s="122">
        <f t="shared" si="131"/>
        <v>303.03961999999973</v>
      </c>
      <c r="BH75" s="121"/>
      <c r="BI75" s="120">
        <f t="shared" si="132"/>
        <v>5494.9510499999988</v>
      </c>
      <c r="BJ75" s="123">
        <v>4015.06</v>
      </c>
      <c r="BK75" s="121">
        <f t="shared" si="133"/>
        <v>155.05400000000009</v>
      </c>
      <c r="BL75" s="122">
        <f t="shared" si="134"/>
        <v>745.80974000000037</v>
      </c>
      <c r="BM75" s="121"/>
      <c r="BN75" s="120">
        <f t="shared" si="135"/>
        <v>6240.7607899999994</v>
      </c>
      <c r="BO75" s="123">
        <v>4222.067</v>
      </c>
      <c r="BP75" s="121">
        <f t="shared" si="136"/>
        <v>207.00700000000006</v>
      </c>
      <c r="BQ75" s="122">
        <f t="shared" si="137"/>
        <v>995.70367000000022</v>
      </c>
      <c r="BR75" s="121"/>
      <c r="BS75" s="120">
        <f t="shared" si="138"/>
        <v>7236.4644599999992</v>
      </c>
      <c r="BT75" s="123">
        <v>4951.0420000000004</v>
      </c>
      <c r="BU75" s="121">
        <f t="shared" si="139"/>
        <v>728.97500000000036</v>
      </c>
      <c r="BV75" s="122">
        <f t="shared" si="140"/>
        <v>3506.3697500000017</v>
      </c>
      <c r="BW75" s="121"/>
      <c r="BX75" s="120">
        <f t="shared" si="141"/>
        <v>10742.834210000001</v>
      </c>
      <c r="BY75" s="123">
        <v>5798.0910000000003</v>
      </c>
      <c r="BZ75" s="111">
        <f t="shared" si="89"/>
        <v>847.04899999999998</v>
      </c>
      <c r="CA75" s="122">
        <f t="shared" si="142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44"/>
        <v>205.96799999999985</v>
      </c>
      <c r="CF75" s="122">
        <f t="shared" si="145"/>
        <v>990.70607999999913</v>
      </c>
      <c r="CG75" s="121"/>
      <c r="CH75" s="144">
        <f t="shared" si="146"/>
        <v>5095.8459799999991</v>
      </c>
      <c r="CI75" s="123"/>
      <c r="CJ75" s="111"/>
      <c r="CK75" s="122">
        <f t="shared" si="163"/>
        <v>0</v>
      </c>
      <c r="CL75" s="121"/>
      <c r="CM75" s="120">
        <f t="shared" si="164"/>
        <v>5095.8459799999991</v>
      </c>
      <c r="CN75" s="121"/>
      <c r="CO75" s="196">
        <f t="shared" si="147"/>
        <v>5095.8459799999991</v>
      </c>
      <c r="CP75" s="111"/>
      <c r="CQ75" s="196">
        <f t="shared" si="148"/>
        <v>5095.8459799999991</v>
      </c>
      <c r="CR75" s="111"/>
      <c r="CS75" s="196">
        <f t="shared" si="149"/>
        <v>5095.8459799999991</v>
      </c>
      <c r="CT75" s="111"/>
      <c r="CU75" s="196">
        <f t="shared" si="150"/>
        <v>5095.8459799999991</v>
      </c>
      <c r="CV75" s="111"/>
      <c r="CW75" s="196">
        <f t="shared" si="151"/>
        <v>5095.8459799999991</v>
      </c>
      <c r="CX75" s="111"/>
      <c r="CY75" s="196">
        <f t="shared" si="152"/>
        <v>5095.8459799999991</v>
      </c>
      <c r="CZ75" s="111"/>
      <c r="DA75" s="196">
        <f t="shared" si="153"/>
        <v>5095.8459799999991</v>
      </c>
      <c r="DB75" s="111"/>
      <c r="DC75" s="196">
        <f t="shared" si="154"/>
        <v>5095.8459799999991</v>
      </c>
      <c r="DD75" s="111"/>
      <c r="DE75" s="196">
        <f t="shared" si="90"/>
        <v>5095.8459799999991</v>
      </c>
      <c r="DF75" s="111"/>
      <c r="DG75" s="196">
        <f t="shared" si="91"/>
        <v>5095.8459799999991</v>
      </c>
      <c r="DH75" s="111"/>
      <c r="DI75" s="196">
        <f t="shared" si="92"/>
        <v>5095.8459799999991</v>
      </c>
      <c r="DJ75" s="111"/>
      <c r="DK75" s="196">
        <f t="shared" si="93"/>
        <v>5095.8459799999991</v>
      </c>
      <c r="DL75" s="111"/>
      <c r="DM75" s="196">
        <f t="shared" si="94"/>
        <v>5095.8459799999991</v>
      </c>
      <c r="DN75" s="111"/>
      <c r="DO75" s="196">
        <f t="shared" si="95"/>
        <v>5095.8459799999991</v>
      </c>
      <c r="DP75" s="111"/>
      <c r="DQ75" s="196">
        <f t="shared" si="96"/>
        <v>5095.8459799999991</v>
      </c>
      <c r="DR75" s="111"/>
      <c r="DS75" s="196">
        <f t="shared" si="97"/>
        <v>5095.8459799999991</v>
      </c>
      <c r="DT75" s="111"/>
      <c r="DU75" s="196">
        <f t="shared" si="98"/>
        <v>5095.8459799999991</v>
      </c>
      <c r="DV75" s="111"/>
      <c r="DW75" s="196">
        <f t="shared" si="99"/>
        <v>5095.8459799999991</v>
      </c>
      <c r="DX75" s="111"/>
      <c r="DY75" s="196">
        <f t="shared" si="100"/>
        <v>5095.8459799999991</v>
      </c>
      <c r="DZ75" s="111"/>
      <c r="EA75" s="196">
        <f t="shared" si="101"/>
        <v>5095.8459799999991</v>
      </c>
      <c r="EB75" s="111"/>
      <c r="EC75" s="196">
        <f t="shared" si="102"/>
        <v>5095.8459799999991</v>
      </c>
      <c r="ED75" s="111"/>
      <c r="EE75" s="196">
        <f t="shared" si="103"/>
        <v>5095.8459799999991</v>
      </c>
      <c r="EF75" s="111"/>
      <c r="EG75" s="196">
        <f t="shared" si="104"/>
        <v>5095.8459799999991</v>
      </c>
      <c r="EH75" s="111"/>
      <c r="EI75" s="196">
        <f t="shared" si="105"/>
        <v>5095.8459799999991</v>
      </c>
      <c r="EJ75" s="111"/>
      <c r="EK75" s="196">
        <f t="shared" si="106"/>
        <v>5095.8459799999991</v>
      </c>
      <c r="EL75" s="111"/>
      <c r="EM75" s="196">
        <f t="shared" si="107"/>
        <v>5095.8459799999991</v>
      </c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88"/>
        <v>0</v>
      </c>
      <c r="G76" s="186"/>
      <c r="H76" s="187">
        <v>1437.07</v>
      </c>
      <c r="I76" s="134">
        <f t="shared" si="155"/>
        <v>229.03999999999996</v>
      </c>
      <c r="J76" s="135">
        <f t="shared" si="156"/>
        <v>957.38719999999978</v>
      </c>
      <c r="K76" s="188">
        <v>1953.0429999999999</v>
      </c>
      <c r="L76" s="134">
        <f t="shared" si="157"/>
        <v>515.97299999999996</v>
      </c>
      <c r="M76" s="135">
        <f t="shared" si="158"/>
        <v>2342.5174199999997</v>
      </c>
      <c r="N76" s="135">
        <f t="shared" si="159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108"/>
        <v>0</v>
      </c>
      <c r="S76" s="135">
        <f t="shared" si="109"/>
        <v>0</v>
      </c>
      <c r="T76" s="135"/>
      <c r="U76" s="133">
        <f t="shared" si="110"/>
        <v>3232.08</v>
      </c>
      <c r="V76" s="134">
        <v>1953.0429999999999</v>
      </c>
      <c r="W76" s="134">
        <f t="shared" si="111"/>
        <v>0</v>
      </c>
      <c r="X76" s="135">
        <f t="shared" si="112"/>
        <v>0</v>
      </c>
      <c r="Y76" s="135"/>
      <c r="Z76" s="133">
        <f t="shared" si="113"/>
        <v>3232.08</v>
      </c>
      <c r="AA76" s="134">
        <f>VLOOKUP(B76,Лист3!$A$2:$C$175,3,FALSE)</f>
        <v>1953.0429999999999</v>
      </c>
      <c r="AB76" s="134">
        <f t="shared" si="114"/>
        <v>0</v>
      </c>
      <c r="AC76" s="135">
        <f t="shared" si="115"/>
        <v>0</v>
      </c>
      <c r="AD76" s="135"/>
      <c r="AE76" s="133">
        <f t="shared" si="116"/>
        <v>3232.08</v>
      </c>
      <c r="AF76" s="134">
        <f>VLOOKUP(A76,Лист4!$A$2:$F$175,6,FALSE)</f>
        <v>1953.0429999999999</v>
      </c>
      <c r="AG76" s="134">
        <f t="shared" si="117"/>
        <v>0</v>
      </c>
      <c r="AH76" s="135">
        <f t="shared" si="118"/>
        <v>0</v>
      </c>
      <c r="AI76" s="135">
        <v>3232.08</v>
      </c>
      <c r="AJ76" s="133">
        <f t="shared" si="119"/>
        <v>0</v>
      </c>
      <c r="AK76" s="134">
        <f>VLOOKUP(A76,Лист6!$A$2:$F$175,6,FALSE)</f>
        <v>1953.056</v>
      </c>
      <c r="AL76" s="134">
        <f t="shared" si="120"/>
        <v>1.3000000000147338E-2</v>
      </c>
      <c r="AM76" s="135">
        <f t="shared" si="121"/>
        <v>5.9020000000668912E-2</v>
      </c>
      <c r="AN76" s="135"/>
      <c r="AO76" s="133">
        <f t="shared" si="122"/>
        <v>5.9020000000668912E-2</v>
      </c>
      <c r="AP76" s="162">
        <v>2029.0940000000001</v>
      </c>
      <c r="AQ76" s="134">
        <f t="shared" si="123"/>
        <v>76.038000000000011</v>
      </c>
      <c r="AR76" s="134">
        <f t="shared" si="124"/>
        <v>345.21252000000004</v>
      </c>
      <c r="AS76" s="134"/>
      <c r="AT76" s="147">
        <f t="shared" si="125"/>
        <v>345.2715400000007</v>
      </c>
      <c r="AU76" s="136"/>
      <c r="AV76" s="134"/>
      <c r="AW76" s="135">
        <f t="shared" si="127"/>
        <v>0</v>
      </c>
      <c r="AX76" s="134"/>
      <c r="AY76" s="133">
        <f t="shared" si="128"/>
        <v>345.2715400000007</v>
      </c>
      <c r="AZ76" s="136"/>
      <c r="BA76" s="134">
        <f t="shared" si="161"/>
        <v>0</v>
      </c>
      <c r="BB76" s="122">
        <f t="shared" si="162"/>
        <v>0</v>
      </c>
      <c r="BC76" s="134"/>
      <c r="BD76" s="133">
        <f t="shared" si="129"/>
        <v>345.2715400000007</v>
      </c>
      <c r="BE76" s="136"/>
      <c r="BF76" s="134">
        <f t="shared" si="130"/>
        <v>0</v>
      </c>
      <c r="BG76" s="122">
        <f t="shared" si="131"/>
        <v>0</v>
      </c>
      <c r="BH76" s="134"/>
      <c r="BI76" s="133">
        <f t="shared" si="132"/>
        <v>345.2715400000007</v>
      </c>
      <c r="BJ76" s="136"/>
      <c r="BK76" s="134">
        <f t="shared" si="133"/>
        <v>0</v>
      </c>
      <c r="BL76" s="122">
        <f t="shared" si="134"/>
        <v>0</v>
      </c>
      <c r="BM76" s="134"/>
      <c r="BN76" s="120">
        <f t="shared" si="135"/>
        <v>345.2715400000007</v>
      </c>
      <c r="BO76" s="136"/>
      <c r="BP76" s="121">
        <f t="shared" si="136"/>
        <v>0</v>
      </c>
      <c r="BQ76" s="122">
        <f t="shared" si="137"/>
        <v>0</v>
      </c>
      <c r="BR76" s="134"/>
      <c r="BS76" s="120">
        <f t="shared" si="138"/>
        <v>345.2715400000007</v>
      </c>
      <c r="BT76" s="136"/>
      <c r="BU76" s="121">
        <f t="shared" si="139"/>
        <v>0</v>
      </c>
      <c r="BV76" s="122">
        <f t="shared" si="140"/>
        <v>0</v>
      </c>
      <c r="BW76" s="134"/>
      <c r="BX76" s="120">
        <f t="shared" si="141"/>
        <v>345.2715400000007</v>
      </c>
      <c r="BY76" s="136"/>
      <c r="BZ76" s="111">
        <f t="shared" si="89"/>
        <v>0</v>
      </c>
      <c r="CA76" s="122">
        <f t="shared" si="142"/>
        <v>0</v>
      </c>
      <c r="CB76" s="134"/>
      <c r="CC76" s="120">
        <f t="shared" si="143"/>
        <v>345.2715400000007</v>
      </c>
      <c r="CD76" s="136"/>
      <c r="CE76" s="111">
        <f t="shared" si="144"/>
        <v>0</v>
      </c>
      <c r="CF76" s="122">
        <f t="shared" si="145"/>
        <v>0</v>
      </c>
      <c r="CG76" s="134"/>
      <c r="CH76" s="120">
        <f t="shared" si="146"/>
        <v>345.2715400000007</v>
      </c>
      <c r="CI76" s="136"/>
      <c r="CJ76" s="111">
        <f t="shared" si="165"/>
        <v>0</v>
      </c>
      <c r="CK76" s="122">
        <f t="shared" si="163"/>
        <v>0</v>
      </c>
      <c r="CL76" s="134"/>
      <c r="CM76" s="120">
        <f t="shared" si="164"/>
        <v>345.2715400000007</v>
      </c>
      <c r="CN76" s="134"/>
      <c r="CO76" s="196">
        <f t="shared" si="147"/>
        <v>345.2715400000007</v>
      </c>
      <c r="CP76" s="111"/>
      <c r="CQ76" s="196">
        <f t="shared" si="148"/>
        <v>345.2715400000007</v>
      </c>
      <c r="CR76" s="111"/>
      <c r="CS76" s="196">
        <f t="shared" si="149"/>
        <v>345.2715400000007</v>
      </c>
      <c r="CT76" s="111"/>
      <c r="CU76" s="196">
        <f t="shared" si="150"/>
        <v>345.2715400000007</v>
      </c>
      <c r="CV76" s="111"/>
      <c r="CW76" s="196">
        <f t="shared" si="151"/>
        <v>345.2715400000007</v>
      </c>
      <c r="CX76" s="111"/>
      <c r="CY76" s="196">
        <f t="shared" si="152"/>
        <v>345.2715400000007</v>
      </c>
      <c r="CZ76" s="111"/>
      <c r="DA76" s="196">
        <f t="shared" si="153"/>
        <v>345.2715400000007</v>
      </c>
      <c r="DB76" s="111"/>
      <c r="DC76" s="196">
        <f t="shared" si="154"/>
        <v>345.2715400000007</v>
      </c>
      <c r="DD76" s="111"/>
      <c r="DE76" s="196">
        <f t="shared" si="90"/>
        <v>345.2715400000007</v>
      </c>
      <c r="DF76" s="111">
        <v>345.27</v>
      </c>
      <c r="DG76" s="196">
        <f t="shared" si="91"/>
        <v>1.5400000007161907E-3</v>
      </c>
      <c r="DH76" s="111"/>
      <c r="DI76" s="196">
        <f t="shared" si="92"/>
        <v>1.5400000007161907E-3</v>
      </c>
      <c r="DJ76" s="111"/>
      <c r="DK76" s="196">
        <f t="shared" si="93"/>
        <v>1.5400000007161907E-3</v>
      </c>
      <c r="DL76" s="111"/>
      <c r="DM76" s="196">
        <f t="shared" si="94"/>
        <v>1.5400000007161907E-3</v>
      </c>
      <c r="DN76" s="111"/>
      <c r="DO76" s="196">
        <f t="shared" si="95"/>
        <v>1.5400000007161907E-3</v>
      </c>
      <c r="DP76" s="111"/>
      <c r="DQ76" s="196">
        <f t="shared" si="96"/>
        <v>1.5400000007161907E-3</v>
      </c>
      <c r="DR76" s="111"/>
      <c r="DS76" s="196">
        <f t="shared" si="97"/>
        <v>1.5400000007161907E-3</v>
      </c>
      <c r="DT76" s="111"/>
      <c r="DU76" s="196">
        <f t="shared" si="98"/>
        <v>1.5400000007161907E-3</v>
      </c>
      <c r="DV76" s="111"/>
      <c r="DW76" s="196">
        <f t="shared" si="99"/>
        <v>1.5400000007161907E-3</v>
      </c>
      <c r="DX76" s="111"/>
      <c r="DY76" s="196">
        <f t="shared" si="100"/>
        <v>1.5400000007161907E-3</v>
      </c>
      <c r="DZ76" s="111"/>
      <c r="EA76" s="196">
        <f t="shared" si="101"/>
        <v>1.5400000007161907E-3</v>
      </c>
      <c r="EB76" s="111"/>
      <c r="EC76" s="196">
        <f t="shared" si="102"/>
        <v>1.5400000007161907E-3</v>
      </c>
      <c r="ED76" s="111"/>
      <c r="EE76" s="196">
        <f t="shared" si="103"/>
        <v>1.5400000007161907E-3</v>
      </c>
      <c r="EF76" s="111"/>
      <c r="EG76" s="196">
        <f t="shared" si="104"/>
        <v>1.5400000007161907E-3</v>
      </c>
      <c r="EH76" s="111"/>
      <c r="EI76" s="196">
        <f t="shared" si="105"/>
        <v>1.5400000007161907E-3</v>
      </c>
      <c r="EJ76" s="111"/>
      <c r="EK76" s="196">
        <f t="shared" si="106"/>
        <v>1.5400000007161907E-3</v>
      </c>
      <c r="EL76" s="111"/>
      <c r="EM76" s="196">
        <f t="shared" si="107"/>
        <v>1.5400000007161907E-3</v>
      </c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55"/>
        <v>1.9800000000000004</v>
      </c>
      <c r="J77" s="224">
        <f t="shared" si="156"/>
        <v>8.2764000000000006</v>
      </c>
      <c r="K77" s="225">
        <v>102.053</v>
      </c>
      <c r="L77" s="96">
        <f t="shared" si="157"/>
        <v>88.051000000000002</v>
      </c>
      <c r="M77" s="224">
        <f t="shared" si="158"/>
        <v>399.75154000000003</v>
      </c>
      <c r="N77" s="224">
        <f t="shared" si="159"/>
        <v>408.02794000000006</v>
      </c>
      <c r="O77" s="224">
        <f t="shared" ref="O77:O79" si="167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109"/>
        <v>0</v>
      </c>
      <c r="T77" s="224"/>
      <c r="U77" s="226">
        <f t="shared" si="110"/>
        <v>387.04</v>
      </c>
      <c r="V77" s="96">
        <v>102.053</v>
      </c>
      <c r="W77" s="96">
        <f t="shared" si="111"/>
        <v>0</v>
      </c>
      <c r="X77" s="224">
        <f t="shared" si="112"/>
        <v>0</v>
      </c>
      <c r="Y77" s="224"/>
      <c r="Z77" s="226">
        <f t="shared" si="113"/>
        <v>387.04</v>
      </c>
      <c r="AA77" s="96">
        <f>VLOOKUP(B77,Лист3!$A$2:$C$175,3,FALSE)</f>
        <v>102.053</v>
      </c>
      <c r="AB77" s="96">
        <f t="shared" si="114"/>
        <v>0</v>
      </c>
      <c r="AC77" s="224">
        <f t="shared" si="115"/>
        <v>0</v>
      </c>
      <c r="AD77" s="224"/>
      <c r="AE77" s="226">
        <f t="shared" si="116"/>
        <v>387.04</v>
      </c>
      <c r="AF77" s="96">
        <f>VLOOKUP(A77,Лист4!$A$2:$F$175,6,FALSE)</f>
        <v>102.053</v>
      </c>
      <c r="AG77" s="96">
        <f t="shared" si="117"/>
        <v>0</v>
      </c>
      <c r="AH77" s="224">
        <f t="shared" si="118"/>
        <v>0</v>
      </c>
      <c r="AI77" s="224"/>
      <c r="AJ77" s="226">
        <f t="shared" si="119"/>
        <v>387.04</v>
      </c>
      <c r="AK77" s="96">
        <f>VLOOKUP(A77,Лист6!$A$2:$F$175,6,FALSE)</f>
        <v>106.03700000000001</v>
      </c>
      <c r="AL77" s="96">
        <f t="shared" si="120"/>
        <v>3.9840000000000089</v>
      </c>
      <c r="AM77" s="224">
        <f t="shared" si="121"/>
        <v>18.087360000000039</v>
      </c>
      <c r="AN77" s="224"/>
      <c r="AO77" s="226">
        <f t="shared" si="122"/>
        <v>405.12736000000007</v>
      </c>
      <c r="AP77" s="91">
        <v>184.011</v>
      </c>
      <c r="AQ77" s="96">
        <f t="shared" si="123"/>
        <v>77.97399999999999</v>
      </c>
      <c r="AR77" s="96">
        <f t="shared" si="124"/>
        <v>354.00195999999994</v>
      </c>
      <c r="AS77" s="96"/>
      <c r="AT77" s="226">
        <f t="shared" si="125"/>
        <v>759.12932000000001</v>
      </c>
      <c r="AU77" s="91">
        <v>217.00899999999999</v>
      </c>
      <c r="AV77" s="96">
        <f t="shared" si="126"/>
        <v>32.99799999999999</v>
      </c>
      <c r="AW77" s="224">
        <f t="shared" si="127"/>
        <v>149.81091999999995</v>
      </c>
      <c r="AX77" s="96"/>
      <c r="AY77" s="226">
        <f t="shared" si="128"/>
        <v>908.9402399999999</v>
      </c>
      <c r="AZ77" s="91">
        <v>253.035</v>
      </c>
      <c r="BA77" s="96">
        <f t="shared" si="161"/>
        <v>36.02600000000001</v>
      </c>
      <c r="BB77" s="224">
        <f t="shared" si="162"/>
        <v>173.28506000000004</v>
      </c>
      <c r="BC77" s="96"/>
      <c r="BD77" s="226">
        <f t="shared" si="129"/>
        <v>1082.2253000000001</v>
      </c>
      <c r="BE77" s="91">
        <v>266.04000000000002</v>
      </c>
      <c r="BF77" s="96">
        <f t="shared" si="130"/>
        <v>13.005000000000024</v>
      </c>
      <c r="BG77" s="224">
        <f t="shared" si="131"/>
        <v>62.55405000000011</v>
      </c>
      <c r="BH77" s="96"/>
      <c r="BI77" s="226">
        <f t="shared" si="132"/>
        <v>1144.7793500000002</v>
      </c>
      <c r="BJ77" s="91">
        <v>317.07600000000002</v>
      </c>
      <c r="BK77" s="96">
        <f t="shared" si="133"/>
        <v>51.036000000000001</v>
      </c>
      <c r="BL77" s="224">
        <f t="shared" si="134"/>
        <v>245.48316</v>
      </c>
      <c r="BM77" s="96"/>
      <c r="BN77" s="226">
        <f t="shared" si="135"/>
        <v>1390.2625100000002</v>
      </c>
      <c r="BO77" s="91">
        <v>334.01400000000001</v>
      </c>
      <c r="BP77" s="96">
        <f t="shared" si="136"/>
        <v>16.937999999999988</v>
      </c>
      <c r="BQ77" s="224">
        <f t="shared" si="137"/>
        <v>81.471779999999939</v>
      </c>
      <c r="BR77" s="96"/>
      <c r="BS77" s="226">
        <f t="shared" si="138"/>
        <v>1471.7342900000001</v>
      </c>
      <c r="BT77" s="91">
        <v>334.01400000000001</v>
      </c>
      <c r="BU77" s="96">
        <f t="shared" si="139"/>
        <v>0</v>
      </c>
      <c r="BV77" s="224">
        <f t="shared" si="140"/>
        <v>0</v>
      </c>
      <c r="BW77" s="96"/>
      <c r="BX77" s="226">
        <f t="shared" si="141"/>
        <v>1471.7342900000001</v>
      </c>
      <c r="BY77" s="91">
        <v>334.01400000000001</v>
      </c>
      <c r="BZ77" s="217">
        <f t="shared" si="89"/>
        <v>0</v>
      </c>
      <c r="CA77" s="224">
        <f t="shared" si="142"/>
        <v>0</v>
      </c>
      <c r="CB77" s="96"/>
      <c r="CC77" s="226">
        <f t="shared" si="143"/>
        <v>1471.7342900000001</v>
      </c>
      <c r="CD77" s="91">
        <v>334.01400000000001</v>
      </c>
      <c r="CE77" s="217">
        <f t="shared" si="144"/>
        <v>0</v>
      </c>
      <c r="CF77" s="224">
        <f t="shared" si="145"/>
        <v>0</v>
      </c>
      <c r="CG77" s="96"/>
      <c r="CH77" s="226">
        <f t="shared" si="146"/>
        <v>1471.7342900000001</v>
      </c>
      <c r="CI77" s="91">
        <v>334.01400000000001</v>
      </c>
      <c r="CJ77" s="217">
        <f t="shared" si="165"/>
        <v>0</v>
      </c>
      <c r="CK77" s="224">
        <f t="shared" si="163"/>
        <v>0</v>
      </c>
      <c r="CL77" s="96"/>
      <c r="CM77" s="287">
        <f t="shared" si="164"/>
        <v>1471.7342900000001</v>
      </c>
      <c r="CN77" s="217"/>
      <c r="CO77" s="289">
        <f t="shared" si="147"/>
        <v>1471.7342900000001</v>
      </c>
      <c r="CP77" s="217"/>
      <c r="CQ77" s="289">
        <f t="shared" si="148"/>
        <v>1471.7342900000001</v>
      </c>
      <c r="CR77" s="217"/>
      <c r="CS77" s="289">
        <f t="shared" si="149"/>
        <v>1471.7342900000001</v>
      </c>
      <c r="CT77" s="217"/>
      <c r="CU77" s="289">
        <f t="shared" si="150"/>
        <v>1471.7342900000001</v>
      </c>
      <c r="CV77" s="217"/>
      <c r="CW77" s="289">
        <f t="shared" si="151"/>
        <v>1471.7342900000001</v>
      </c>
      <c r="CX77" s="217"/>
      <c r="CY77" s="289">
        <f t="shared" si="152"/>
        <v>1471.7342900000001</v>
      </c>
      <c r="CZ77" s="217"/>
      <c r="DA77" s="289">
        <f t="shared" si="153"/>
        <v>1471.7342900000001</v>
      </c>
      <c r="DB77" s="217"/>
      <c r="DC77" s="289">
        <f t="shared" si="154"/>
        <v>1471.7342900000001</v>
      </c>
      <c r="DD77" s="217"/>
      <c r="DE77" s="289">
        <f t="shared" si="90"/>
        <v>1471.7342900000001</v>
      </c>
      <c r="DF77" s="217"/>
      <c r="DG77" s="289">
        <f t="shared" si="91"/>
        <v>1471.7342900000001</v>
      </c>
      <c r="DH77" s="217"/>
      <c r="DI77" s="289">
        <f t="shared" si="92"/>
        <v>1471.7342900000001</v>
      </c>
      <c r="DJ77" s="217"/>
      <c r="DK77" s="289">
        <f t="shared" si="93"/>
        <v>1471.7342900000001</v>
      </c>
      <c r="DL77" s="217"/>
      <c r="DM77" s="289">
        <f t="shared" si="94"/>
        <v>1471.7342900000001</v>
      </c>
      <c r="DN77" s="217"/>
      <c r="DO77" s="289">
        <f t="shared" si="95"/>
        <v>1471.7342900000001</v>
      </c>
      <c r="DP77" s="217"/>
      <c r="DQ77" s="289">
        <f t="shared" si="96"/>
        <v>1471.7342900000001</v>
      </c>
      <c r="DR77" s="217"/>
      <c r="DS77" s="289">
        <f t="shared" si="97"/>
        <v>1471.7342900000001</v>
      </c>
      <c r="DT77" s="217"/>
      <c r="DU77" s="289">
        <f t="shared" si="98"/>
        <v>1471.7342900000001</v>
      </c>
      <c r="DV77" s="217"/>
      <c r="DW77" s="289">
        <f t="shared" si="99"/>
        <v>1471.7342900000001</v>
      </c>
      <c r="DX77" s="217"/>
      <c r="DY77" s="289">
        <f t="shared" si="100"/>
        <v>1471.7342900000001</v>
      </c>
      <c r="DZ77" s="217"/>
      <c r="EA77" s="289">
        <f t="shared" si="101"/>
        <v>1471.7342900000001</v>
      </c>
      <c r="EB77" s="217"/>
      <c r="EC77" s="289">
        <f t="shared" si="102"/>
        <v>1471.7342900000001</v>
      </c>
      <c r="ED77" s="217"/>
      <c r="EE77" s="289">
        <f t="shared" si="103"/>
        <v>1471.7342900000001</v>
      </c>
      <c r="EF77" s="217"/>
      <c r="EG77" s="289">
        <f t="shared" si="104"/>
        <v>1471.7342900000001</v>
      </c>
      <c r="EH77" s="217"/>
      <c r="EI77" s="289">
        <f t="shared" si="105"/>
        <v>1471.7342900000001</v>
      </c>
      <c r="EJ77" s="217"/>
      <c r="EK77" s="289">
        <f t="shared" si="106"/>
        <v>1471.7342900000001</v>
      </c>
      <c r="EL77" s="217"/>
      <c r="EM77" s="289">
        <f t="shared" si="107"/>
        <v>1471.7342900000001</v>
      </c>
    </row>
    <row r="78" spans="1:246" s="124" customFormat="1" ht="30.75" customHeight="1" thickBot="1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68">G78/4.18</f>
        <v>135.98086124401914</v>
      </c>
      <c r="G78" s="182">
        <v>568.4</v>
      </c>
      <c r="H78" s="183">
        <v>2912.0070000000001</v>
      </c>
      <c r="I78" s="121">
        <f t="shared" si="155"/>
        <v>809.00199999999995</v>
      </c>
      <c r="J78" s="122">
        <f t="shared" si="156"/>
        <v>3381.6283599999997</v>
      </c>
      <c r="K78" s="184">
        <v>3412.0079999999998</v>
      </c>
      <c r="L78" s="121">
        <f t="shared" si="157"/>
        <v>500.00099999999975</v>
      </c>
      <c r="M78" s="122">
        <f t="shared" si="158"/>
        <v>2270.004539999999</v>
      </c>
      <c r="N78" s="122">
        <f t="shared" si="159"/>
        <v>6220.0328999999983</v>
      </c>
      <c r="O78" s="122">
        <f t="shared" si="167"/>
        <v>11299.992899999997</v>
      </c>
      <c r="P78" s="120">
        <v>-4758.99</v>
      </c>
      <c r="Q78" s="121">
        <v>3448.07</v>
      </c>
      <c r="R78" s="121">
        <f t="shared" si="108"/>
        <v>36.062000000000353</v>
      </c>
      <c r="S78" s="122">
        <f t="shared" si="109"/>
        <v>163.72148000000161</v>
      </c>
      <c r="T78" s="122"/>
      <c r="U78" s="120">
        <f t="shared" si="110"/>
        <v>-4595.2685199999978</v>
      </c>
      <c r="V78" s="121">
        <v>3597.0920000000001</v>
      </c>
      <c r="W78" s="121">
        <f t="shared" si="111"/>
        <v>149.02199999999993</v>
      </c>
      <c r="X78" s="122">
        <f t="shared" si="112"/>
        <v>676.55987999999968</v>
      </c>
      <c r="Y78" s="122"/>
      <c r="Z78" s="120">
        <f t="shared" si="113"/>
        <v>-3918.708639999998</v>
      </c>
      <c r="AA78" s="121">
        <f>VLOOKUP(B78,Лист3!$A$2:$C$175,3,FALSE)</f>
        <v>3643.0509999999999</v>
      </c>
      <c r="AB78" s="121">
        <f t="shared" si="114"/>
        <v>45.958999999999833</v>
      </c>
      <c r="AC78" s="122">
        <f t="shared" si="115"/>
        <v>208.65385999999924</v>
      </c>
      <c r="AD78" s="122"/>
      <c r="AE78" s="120">
        <f t="shared" si="116"/>
        <v>-3710.0547799999986</v>
      </c>
      <c r="AF78" s="121">
        <f>VLOOKUP(A78,Лист4!$A$2:$F$175,6,FALSE)</f>
        <v>3722.05</v>
      </c>
      <c r="AG78" s="121">
        <f t="shared" si="117"/>
        <v>78.999000000000251</v>
      </c>
      <c r="AH78" s="122">
        <f t="shared" si="118"/>
        <v>358.65546000000114</v>
      </c>
      <c r="AI78" s="122"/>
      <c r="AJ78" s="120">
        <f t="shared" si="119"/>
        <v>-3351.3993199999973</v>
      </c>
      <c r="AK78" s="121">
        <f>VLOOKUP(A78,Лист6!$A$2:$F$175,6,FALSE)</f>
        <v>3814.011</v>
      </c>
      <c r="AL78" s="121">
        <f t="shared" si="120"/>
        <v>91.960999999999785</v>
      </c>
      <c r="AM78" s="122">
        <f t="shared" si="121"/>
        <v>417.502939999999</v>
      </c>
      <c r="AN78" s="122"/>
      <c r="AO78" s="120">
        <f t="shared" si="122"/>
        <v>-2933.8963799999983</v>
      </c>
      <c r="AP78" s="123">
        <v>4035.0650000000001</v>
      </c>
      <c r="AQ78" s="121">
        <f t="shared" si="123"/>
        <v>221.05400000000009</v>
      </c>
      <c r="AR78" s="121">
        <f t="shared" si="124"/>
        <v>1003.5851600000004</v>
      </c>
      <c r="AS78" s="121"/>
      <c r="AT78" s="120">
        <f t="shared" si="125"/>
        <v>-1930.3112199999978</v>
      </c>
      <c r="AU78" s="170">
        <v>4182</v>
      </c>
      <c r="AV78" s="121">
        <f t="shared" si="126"/>
        <v>146.93499999999995</v>
      </c>
      <c r="AW78" s="122">
        <f t="shared" si="127"/>
        <v>667.08489999999972</v>
      </c>
      <c r="AX78" s="121"/>
      <c r="AY78" s="157">
        <f t="shared" si="128"/>
        <v>-1263.2263199999979</v>
      </c>
      <c r="AZ78" s="123"/>
      <c r="BA78" s="121"/>
      <c r="BB78" s="122">
        <f t="shared" si="162"/>
        <v>0</v>
      </c>
      <c r="BC78" s="121"/>
      <c r="BD78" s="120">
        <f t="shared" si="129"/>
        <v>-1263.2263199999979</v>
      </c>
      <c r="BE78" s="123"/>
      <c r="BF78" s="121">
        <f t="shared" si="130"/>
        <v>0</v>
      </c>
      <c r="BG78" s="122">
        <f t="shared" si="131"/>
        <v>0</v>
      </c>
      <c r="BH78" s="121"/>
      <c r="BI78" s="120">
        <f t="shared" si="132"/>
        <v>-1263.2263199999979</v>
      </c>
      <c r="BJ78" s="123"/>
      <c r="BK78" s="121">
        <f t="shared" si="133"/>
        <v>0</v>
      </c>
      <c r="BL78" s="122">
        <f t="shared" si="134"/>
        <v>0</v>
      </c>
      <c r="BM78" s="121"/>
      <c r="BN78" s="120">
        <f t="shared" si="135"/>
        <v>-1263.2263199999979</v>
      </c>
      <c r="BO78" s="123"/>
      <c r="BP78" s="121">
        <f t="shared" si="136"/>
        <v>0</v>
      </c>
      <c r="BQ78" s="122">
        <f t="shared" si="137"/>
        <v>0</v>
      </c>
      <c r="BR78" s="121"/>
      <c r="BS78" s="120">
        <f t="shared" si="138"/>
        <v>-1263.2263199999979</v>
      </c>
      <c r="BT78" s="123"/>
      <c r="BU78" s="121">
        <f t="shared" si="139"/>
        <v>0</v>
      </c>
      <c r="BV78" s="122">
        <f t="shared" si="140"/>
        <v>0</v>
      </c>
      <c r="BW78" s="121"/>
      <c r="BX78" s="120">
        <f t="shared" si="141"/>
        <v>-1263.2263199999979</v>
      </c>
      <c r="BY78" s="123"/>
      <c r="BZ78" s="111">
        <f t="shared" si="89"/>
        <v>0</v>
      </c>
      <c r="CA78" s="122">
        <f t="shared" si="142"/>
        <v>0</v>
      </c>
      <c r="CB78" s="121"/>
      <c r="CC78" s="120">
        <f t="shared" si="143"/>
        <v>-1263.2263199999979</v>
      </c>
      <c r="CD78" s="123"/>
      <c r="CE78" s="111">
        <f t="shared" si="144"/>
        <v>0</v>
      </c>
      <c r="CF78" s="122">
        <f t="shared" si="145"/>
        <v>0</v>
      </c>
      <c r="CG78" s="121"/>
      <c r="CH78" s="120">
        <f t="shared" si="146"/>
        <v>-1263.2263199999979</v>
      </c>
      <c r="CI78" s="123"/>
      <c r="CJ78" s="111">
        <f t="shared" si="165"/>
        <v>0</v>
      </c>
      <c r="CK78" s="122">
        <f t="shared" si="163"/>
        <v>0</v>
      </c>
      <c r="CL78" s="121"/>
      <c r="CM78" s="120">
        <f t="shared" si="164"/>
        <v>-1263.2263199999979</v>
      </c>
      <c r="CN78" s="121"/>
      <c r="CO78" s="152">
        <f t="shared" si="147"/>
        <v>-1263.2263199999979</v>
      </c>
      <c r="CP78" s="121"/>
      <c r="CQ78" s="152">
        <f t="shared" si="148"/>
        <v>-1263.2263199999979</v>
      </c>
      <c r="CR78" s="121"/>
      <c r="CS78" s="196">
        <f t="shared" si="149"/>
        <v>-1263.2263199999979</v>
      </c>
      <c r="CT78" s="121"/>
      <c r="CU78" s="196">
        <f t="shared" si="150"/>
        <v>-1263.2263199999979</v>
      </c>
      <c r="CV78" s="121"/>
      <c r="CW78" s="196">
        <f t="shared" si="151"/>
        <v>-1263.2263199999979</v>
      </c>
      <c r="CX78" s="121"/>
      <c r="CY78" s="196">
        <f t="shared" si="152"/>
        <v>-1263.2263199999979</v>
      </c>
      <c r="CZ78" s="121"/>
      <c r="DA78" s="196">
        <f t="shared" si="153"/>
        <v>-1263.2263199999979</v>
      </c>
      <c r="DB78" s="121"/>
      <c r="DC78" s="196">
        <f t="shared" si="154"/>
        <v>-1263.2263199999979</v>
      </c>
      <c r="DD78" s="121"/>
      <c r="DE78" s="196">
        <f t="shared" si="90"/>
        <v>-1263.2263199999979</v>
      </c>
      <c r="DF78" s="121"/>
      <c r="DG78" s="196">
        <f t="shared" si="91"/>
        <v>-1263.2263199999979</v>
      </c>
      <c r="DH78" s="121"/>
      <c r="DI78" s="196">
        <f t="shared" si="92"/>
        <v>-1263.2263199999979</v>
      </c>
      <c r="DJ78" s="121"/>
      <c r="DK78" s="196">
        <f t="shared" si="93"/>
        <v>-1263.2263199999979</v>
      </c>
      <c r="DL78" s="121"/>
      <c r="DM78" s="196">
        <f t="shared" si="94"/>
        <v>-1263.2263199999979</v>
      </c>
      <c r="DN78" s="121"/>
      <c r="DO78" s="196">
        <f t="shared" si="95"/>
        <v>-1263.2263199999979</v>
      </c>
      <c r="DP78" s="121"/>
      <c r="DQ78" s="196">
        <f t="shared" si="96"/>
        <v>-1263.2263199999979</v>
      </c>
      <c r="DR78" s="121"/>
      <c r="DS78" s="196">
        <f t="shared" si="97"/>
        <v>-1263.2263199999979</v>
      </c>
      <c r="DT78" s="121"/>
      <c r="DU78" s="196">
        <f t="shared" si="98"/>
        <v>-1263.2263199999979</v>
      </c>
      <c r="DV78" s="121"/>
      <c r="DW78" s="196">
        <f t="shared" si="99"/>
        <v>-1263.2263199999979</v>
      </c>
      <c r="DX78" s="121"/>
      <c r="DY78" s="196">
        <f t="shared" si="100"/>
        <v>-1263.2263199999979</v>
      </c>
      <c r="DZ78" s="121"/>
      <c r="EA78" s="196">
        <f t="shared" si="101"/>
        <v>-1263.2263199999979</v>
      </c>
      <c r="EB78" s="121"/>
      <c r="EC78" s="196">
        <f t="shared" si="102"/>
        <v>-1263.2263199999979</v>
      </c>
      <c r="ED78" s="121"/>
      <c r="EE78" s="196">
        <f t="shared" si="103"/>
        <v>-1263.2263199999979</v>
      </c>
      <c r="EF78" s="121"/>
      <c r="EG78" s="196">
        <f t="shared" si="104"/>
        <v>-1263.2263199999979</v>
      </c>
      <c r="EH78" s="121"/>
      <c r="EI78" s="196">
        <f t="shared" si="105"/>
        <v>-1263.2263199999979</v>
      </c>
      <c r="EJ78" s="121"/>
      <c r="EK78" s="196">
        <f t="shared" si="106"/>
        <v>-1263.2263199999979</v>
      </c>
      <c r="EL78" s="121"/>
      <c r="EM78" s="196">
        <f t="shared" si="107"/>
        <v>-1263.2263199999979</v>
      </c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68"/>
        <v>0</v>
      </c>
      <c r="G79" s="182">
        <v>0</v>
      </c>
      <c r="H79" s="183">
        <v>64.048000000000002</v>
      </c>
      <c r="I79" s="121">
        <f t="shared" si="155"/>
        <v>64.048000000000002</v>
      </c>
      <c r="J79" s="122">
        <f t="shared" si="156"/>
        <v>267.72064</v>
      </c>
      <c r="K79" s="184">
        <v>300.07600000000002</v>
      </c>
      <c r="L79" s="121">
        <f t="shared" si="157"/>
        <v>236.02800000000002</v>
      </c>
      <c r="M79" s="122">
        <f t="shared" si="158"/>
        <v>1071.5671200000002</v>
      </c>
      <c r="N79" s="122">
        <f t="shared" si="159"/>
        <v>1339.2877600000002</v>
      </c>
      <c r="O79" s="122">
        <f t="shared" si="167"/>
        <v>903.03776000000016</v>
      </c>
      <c r="P79" s="120">
        <v>436.25</v>
      </c>
      <c r="Q79" s="121">
        <v>300.07600000000002</v>
      </c>
      <c r="R79" s="121">
        <f t="shared" si="108"/>
        <v>0</v>
      </c>
      <c r="S79" s="122">
        <f t="shared" si="109"/>
        <v>0</v>
      </c>
      <c r="T79" s="122"/>
      <c r="U79" s="120">
        <f t="shared" si="110"/>
        <v>436.25</v>
      </c>
      <c r="V79" s="121">
        <v>301.00099999999998</v>
      </c>
      <c r="W79" s="121">
        <f t="shared" si="111"/>
        <v>0.92499999999995453</v>
      </c>
      <c r="X79" s="122">
        <f t="shared" si="112"/>
        <v>4.1994999999997935</v>
      </c>
      <c r="Y79" s="122">
        <v>436.25</v>
      </c>
      <c r="Z79" s="120">
        <f t="shared" si="113"/>
        <v>4.1994999999997731</v>
      </c>
      <c r="AA79" s="121">
        <f>VLOOKUP(B79,Лист3!$A$2:$C$175,3,FALSE)</f>
        <v>301.00099999999998</v>
      </c>
      <c r="AB79" s="121">
        <f t="shared" si="114"/>
        <v>0</v>
      </c>
      <c r="AC79" s="122">
        <f t="shared" si="115"/>
        <v>0</v>
      </c>
      <c r="AD79" s="122"/>
      <c r="AE79" s="120">
        <f t="shared" si="116"/>
        <v>4.1994999999997731</v>
      </c>
      <c r="AF79" s="121">
        <f>VLOOKUP(A79,Лист4!$A$2:$F$175,6,FALSE)</f>
        <v>301.00099999999998</v>
      </c>
      <c r="AG79" s="121">
        <f t="shared" si="117"/>
        <v>0</v>
      </c>
      <c r="AH79" s="122">
        <f t="shared" si="118"/>
        <v>0</v>
      </c>
      <c r="AI79" s="122"/>
      <c r="AJ79" s="120">
        <f t="shared" si="119"/>
        <v>4.1994999999997731</v>
      </c>
      <c r="AK79" s="121">
        <f>VLOOKUP(A79,Лист6!$A$2:$F$175,6,FALSE)</f>
        <v>301.01600000000002</v>
      </c>
      <c r="AL79" s="121">
        <f t="shared" si="120"/>
        <v>1.5000000000043201E-2</v>
      </c>
      <c r="AM79" s="122">
        <f t="shared" si="121"/>
        <v>6.8100000000196129E-2</v>
      </c>
      <c r="AN79" s="122">
        <v>500</v>
      </c>
      <c r="AO79" s="120">
        <f t="shared" si="122"/>
        <v>-495.73240000000004</v>
      </c>
      <c r="AP79" s="123">
        <v>362.04599999999999</v>
      </c>
      <c r="AQ79" s="121">
        <f t="shared" si="123"/>
        <v>61.029999999999973</v>
      </c>
      <c r="AR79" s="121">
        <f t="shared" si="124"/>
        <v>277.07619999999986</v>
      </c>
      <c r="AS79" s="121"/>
      <c r="AT79" s="120">
        <f t="shared" si="125"/>
        <v>-218.65620000000018</v>
      </c>
      <c r="AU79" s="123">
        <v>654.00800000000004</v>
      </c>
      <c r="AV79" s="121">
        <f t="shared" si="126"/>
        <v>291.96200000000005</v>
      </c>
      <c r="AW79" s="122">
        <f t="shared" si="127"/>
        <v>1325.5074800000002</v>
      </c>
      <c r="AX79" s="121"/>
      <c r="AY79" s="120">
        <f t="shared" si="128"/>
        <v>1106.8512800000001</v>
      </c>
      <c r="AZ79" s="123">
        <v>901.04600000000005</v>
      </c>
      <c r="BA79" s="121">
        <f t="shared" si="161"/>
        <v>247.03800000000001</v>
      </c>
      <c r="BB79" s="122">
        <f t="shared" si="162"/>
        <v>1188.25278</v>
      </c>
      <c r="BC79" s="121">
        <v>277.08</v>
      </c>
      <c r="BD79" s="120">
        <f t="shared" si="129"/>
        <v>2018.0240600000002</v>
      </c>
      <c r="BE79" s="170">
        <v>982.07799999999997</v>
      </c>
      <c r="BF79" s="121">
        <f t="shared" si="130"/>
        <v>81.031999999999925</v>
      </c>
      <c r="BG79" s="122">
        <f t="shared" si="131"/>
        <v>389.76391999999959</v>
      </c>
      <c r="BH79" s="121"/>
      <c r="BI79" s="144">
        <f t="shared" si="132"/>
        <v>2407.7879799999996</v>
      </c>
      <c r="BJ79" s="123"/>
      <c r="BK79" s="121"/>
      <c r="BL79" s="122">
        <f t="shared" si="134"/>
        <v>0</v>
      </c>
      <c r="BM79" s="121"/>
      <c r="BN79" s="120">
        <f t="shared" si="135"/>
        <v>2407.7879799999996</v>
      </c>
      <c r="BO79" s="123"/>
      <c r="BP79" s="121">
        <f t="shared" si="136"/>
        <v>0</v>
      </c>
      <c r="BQ79" s="122">
        <f t="shared" si="137"/>
        <v>0</v>
      </c>
      <c r="BR79" s="121"/>
      <c r="BS79" s="120">
        <f t="shared" si="138"/>
        <v>2407.7879799999996</v>
      </c>
      <c r="BT79" s="123"/>
      <c r="BU79" s="121">
        <f t="shared" si="139"/>
        <v>0</v>
      </c>
      <c r="BV79" s="122">
        <f t="shared" si="140"/>
        <v>0</v>
      </c>
      <c r="BW79" s="121"/>
      <c r="BX79" s="120">
        <f t="shared" si="141"/>
        <v>2407.7879799999996</v>
      </c>
      <c r="BY79" s="123"/>
      <c r="BZ79" s="111">
        <f t="shared" si="89"/>
        <v>0</v>
      </c>
      <c r="CA79" s="122">
        <f t="shared" si="142"/>
        <v>0</v>
      </c>
      <c r="CB79" s="121"/>
      <c r="CC79" s="120">
        <f t="shared" si="143"/>
        <v>2407.7879799999996</v>
      </c>
      <c r="CD79" s="123"/>
      <c r="CE79" s="111">
        <f t="shared" si="144"/>
        <v>0</v>
      </c>
      <c r="CF79" s="122">
        <f t="shared" si="145"/>
        <v>0</v>
      </c>
      <c r="CG79" s="121"/>
      <c r="CH79" s="120">
        <f t="shared" si="146"/>
        <v>2407.7879799999996</v>
      </c>
      <c r="CI79" s="123"/>
      <c r="CJ79" s="111">
        <f t="shared" si="165"/>
        <v>0</v>
      </c>
      <c r="CK79" s="122">
        <f t="shared" si="163"/>
        <v>0</v>
      </c>
      <c r="CL79" s="121"/>
      <c r="CM79" s="120">
        <f t="shared" si="164"/>
        <v>2407.7879799999996</v>
      </c>
      <c r="CN79" s="121"/>
      <c r="CO79" s="196">
        <f t="shared" si="147"/>
        <v>2407.7879799999996</v>
      </c>
      <c r="CP79" s="111">
        <v>2745</v>
      </c>
      <c r="CQ79" s="196">
        <f t="shared" si="148"/>
        <v>-337.21202000000039</v>
      </c>
      <c r="CR79" s="111"/>
      <c r="CS79" s="196">
        <f t="shared" si="149"/>
        <v>-337.21202000000039</v>
      </c>
      <c r="CT79" s="111"/>
      <c r="CU79" s="196">
        <f t="shared" si="150"/>
        <v>-337.21202000000039</v>
      </c>
      <c r="CV79" s="111"/>
      <c r="CW79" s="196">
        <f t="shared" si="151"/>
        <v>-337.21202000000039</v>
      </c>
      <c r="CX79" s="111"/>
      <c r="CY79" s="196">
        <f t="shared" si="152"/>
        <v>-337.21202000000039</v>
      </c>
      <c r="CZ79" s="111"/>
      <c r="DA79" s="196">
        <f t="shared" si="153"/>
        <v>-337.21202000000039</v>
      </c>
      <c r="DB79" s="111"/>
      <c r="DC79" s="196">
        <f t="shared" si="154"/>
        <v>-337.21202000000039</v>
      </c>
      <c r="DD79" s="111"/>
      <c r="DE79" s="196">
        <f t="shared" si="90"/>
        <v>-337.21202000000039</v>
      </c>
      <c r="DF79" s="111"/>
      <c r="DG79" s="196">
        <f t="shared" si="91"/>
        <v>-337.21202000000039</v>
      </c>
      <c r="DH79" s="111"/>
      <c r="DI79" s="196">
        <f t="shared" si="92"/>
        <v>-337.21202000000039</v>
      </c>
      <c r="DJ79" s="111"/>
      <c r="DK79" s="196">
        <f t="shared" si="93"/>
        <v>-337.21202000000039</v>
      </c>
      <c r="DL79" s="111"/>
      <c r="DM79" s="196">
        <f t="shared" si="94"/>
        <v>-337.21202000000039</v>
      </c>
      <c r="DN79" s="111"/>
      <c r="DO79" s="196">
        <f t="shared" si="95"/>
        <v>-337.21202000000039</v>
      </c>
      <c r="DP79" s="111"/>
      <c r="DQ79" s="196">
        <f t="shared" si="96"/>
        <v>-337.21202000000039</v>
      </c>
      <c r="DR79" s="111"/>
      <c r="DS79" s="196">
        <f t="shared" si="97"/>
        <v>-337.21202000000039</v>
      </c>
      <c r="DT79" s="111"/>
      <c r="DU79" s="196">
        <f t="shared" si="98"/>
        <v>-337.21202000000039</v>
      </c>
      <c r="DV79" s="111"/>
      <c r="DW79" s="196">
        <f t="shared" si="99"/>
        <v>-337.21202000000039</v>
      </c>
      <c r="DX79" s="111"/>
      <c r="DY79" s="196">
        <f t="shared" si="100"/>
        <v>-337.21202000000039</v>
      </c>
      <c r="DZ79" s="111"/>
      <c r="EA79" s="196">
        <f t="shared" si="101"/>
        <v>-337.21202000000039</v>
      </c>
      <c r="EB79" s="111"/>
      <c r="EC79" s="196">
        <f t="shared" si="102"/>
        <v>-337.21202000000039</v>
      </c>
      <c r="ED79" s="111"/>
      <c r="EE79" s="196">
        <f t="shared" si="103"/>
        <v>-337.21202000000039</v>
      </c>
      <c r="EF79" s="111"/>
      <c r="EG79" s="196">
        <f t="shared" si="104"/>
        <v>-337.21202000000039</v>
      </c>
      <c r="EH79" s="111"/>
      <c r="EI79" s="196">
        <f t="shared" si="105"/>
        <v>-337.21202000000039</v>
      </c>
      <c r="EJ79" s="111"/>
      <c r="EK79" s="196">
        <f t="shared" si="106"/>
        <v>-337.21202000000039</v>
      </c>
      <c r="EL79" s="111"/>
      <c r="EM79" s="196">
        <f t="shared" si="107"/>
        <v>-337.21202000000039</v>
      </c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68"/>
        <v>111.98086124401914</v>
      </c>
      <c r="G80" s="182">
        <v>468.08</v>
      </c>
      <c r="H80" s="183">
        <v>921.01400000000001</v>
      </c>
      <c r="I80" s="121">
        <f t="shared" si="155"/>
        <v>574.98500000000001</v>
      </c>
      <c r="J80" s="122">
        <f t="shared" si="156"/>
        <v>2403.4373000000001</v>
      </c>
      <c r="K80" s="184">
        <v>1392.057</v>
      </c>
      <c r="L80" s="121">
        <f t="shared" si="157"/>
        <v>471.04300000000001</v>
      </c>
      <c r="M80" s="122">
        <f t="shared" si="158"/>
        <v>2138.5352200000002</v>
      </c>
      <c r="N80" s="122">
        <f t="shared" si="159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108"/>
        <v>386.96000000000004</v>
      </c>
      <c r="S80" s="122">
        <f t="shared" si="109"/>
        <v>1756.7984000000001</v>
      </c>
      <c r="T80" s="122">
        <f>300+1000</f>
        <v>1300</v>
      </c>
      <c r="U80" s="133">
        <f t="shared" si="110"/>
        <v>1382.9284000000002</v>
      </c>
      <c r="V80" s="121">
        <v>1963.0609999999999</v>
      </c>
      <c r="W80" s="134">
        <f t="shared" si="111"/>
        <v>184.04399999999987</v>
      </c>
      <c r="X80" s="135">
        <f t="shared" si="112"/>
        <v>835.55975999999941</v>
      </c>
      <c r="Y80" s="135">
        <v>1300</v>
      </c>
      <c r="Z80" s="133">
        <f t="shared" si="113"/>
        <v>918.48815999999988</v>
      </c>
      <c r="AA80" s="134">
        <f>VLOOKUP(B80,Лист3!$A$2:$C$175,3,FALSE)</f>
        <v>2203.0970000000002</v>
      </c>
      <c r="AB80" s="134">
        <f t="shared" si="114"/>
        <v>240.03600000000029</v>
      </c>
      <c r="AC80" s="135">
        <f t="shared" si="115"/>
        <v>1089.7634400000013</v>
      </c>
      <c r="AD80" s="135">
        <v>850</v>
      </c>
      <c r="AE80" s="133">
        <f t="shared" si="116"/>
        <v>1158.2516000000012</v>
      </c>
      <c r="AF80" s="140">
        <f>VLOOKUP(A80,Лист4!$A$2:$F$175,6,FALSE)</f>
        <v>2309.0949999999998</v>
      </c>
      <c r="AG80" s="134">
        <f t="shared" si="117"/>
        <v>105.99799999999959</v>
      </c>
      <c r="AH80" s="135">
        <f t="shared" si="118"/>
        <v>481.23091999999815</v>
      </c>
      <c r="AI80" s="135">
        <v>1200</v>
      </c>
      <c r="AJ80" s="138">
        <f t="shared" si="119"/>
        <v>439.48251999999934</v>
      </c>
      <c r="AK80" s="134"/>
      <c r="AL80" s="134"/>
      <c r="AM80" s="135"/>
      <c r="AN80" s="135"/>
      <c r="AO80" s="133">
        <f t="shared" si="122"/>
        <v>439.48251999999934</v>
      </c>
      <c r="AP80" s="136"/>
      <c r="AQ80" s="134"/>
      <c r="AR80" s="134">
        <f t="shared" si="124"/>
        <v>0</v>
      </c>
      <c r="AS80" s="134"/>
      <c r="AT80" s="133">
        <f t="shared" si="125"/>
        <v>439.48251999999934</v>
      </c>
      <c r="AU80" s="136"/>
      <c r="AV80" s="134">
        <f t="shared" si="126"/>
        <v>0</v>
      </c>
      <c r="AW80" s="135">
        <f t="shared" si="127"/>
        <v>0</v>
      </c>
      <c r="AX80" s="134"/>
      <c r="AY80" s="133">
        <f t="shared" si="128"/>
        <v>439.48251999999934</v>
      </c>
      <c r="AZ80" s="136"/>
      <c r="BA80" s="134">
        <f t="shared" si="161"/>
        <v>0</v>
      </c>
      <c r="BB80" s="122">
        <f t="shared" si="162"/>
        <v>0</v>
      </c>
      <c r="BC80" s="134"/>
      <c r="BD80" s="133">
        <f t="shared" si="129"/>
        <v>439.48251999999934</v>
      </c>
      <c r="BE80" s="136"/>
      <c r="BF80" s="134">
        <f t="shared" si="130"/>
        <v>0</v>
      </c>
      <c r="BG80" s="122">
        <f t="shared" si="131"/>
        <v>0</v>
      </c>
      <c r="BH80" s="134">
        <v>1629</v>
      </c>
      <c r="BI80" s="133">
        <f t="shared" si="132"/>
        <v>-1189.5174800000007</v>
      </c>
      <c r="BJ80" s="136"/>
      <c r="BK80" s="134">
        <f t="shared" si="133"/>
        <v>0</v>
      </c>
      <c r="BL80" s="122">
        <f t="shared" si="134"/>
        <v>0</v>
      </c>
      <c r="BM80" s="134"/>
      <c r="BN80" s="158">
        <f t="shared" si="135"/>
        <v>-1189.5174800000007</v>
      </c>
      <c r="BO80" s="136"/>
      <c r="BP80" s="121">
        <f t="shared" si="136"/>
        <v>0</v>
      </c>
      <c r="BQ80" s="122">
        <f t="shared" si="137"/>
        <v>0</v>
      </c>
      <c r="BR80" s="134"/>
      <c r="BS80" s="120">
        <f t="shared" si="138"/>
        <v>-1189.5174800000007</v>
      </c>
      <c r="BT80" s="136"/>
      <c r="BU80" s="121">
        <f t="shared" si="139"/>
        <v>0</v>
      </c>
      <c r="BV80" s="122">
        <f t="shared" si="140"/>
        <v>0</v>
      </c>
      <c r="BW80" s="134"/>
      <c r="BX80" s="120">
        <f t="shared" si="141"/>
        <v>-1189.5174800000007</v>
      </c>
      <c r="BY80" s="136"/>
      <c r="BZ80" s="111">
        <f t="shared" si="89"/>
        <v>0</v>
      </c>
      <c r="CA80" s="122">
        <f t="shared" si="142"/>
        <v>0</v>
      </c>
      <c r="CB80" s="134"/>
      <c r="CC80" s="120">
        <f t="shared" si="143"/>
        <v>-1189.5174800000007</v>
      </c>
      <c r="CD80" s="136"/>
      <c r="CE80" s="111">
        <f t="shared" si="144"/>
        <v>0</v>
      </c>
      <c r="CF80" s="122">
        <f t="shared" si="145"/>
        <v>0</v>
      </c>
      <c r="CG80" s="134"/>
      <c r="CH80" s="120">
        <f t="shared" si="146"/>
        <v>-1189.5174800000007</v>
      </c>
      <c r="CI80" s="136"/>
      <c r="CJ80" s="111">
        <f t="shared" si="165"/>
        <v>0</v>
      </c>
      <c r="CK80" s="122">
        <f t="shared" si="163"/>
        <v>0</v>
      </c>
      <c r="CL80" s="134"/>
      <c r="CM80" s="120">
        <f t="shared" si="164"/>
        <v>-1189.5174800000007</v>
      </c>
      <c r="CN80" s="134"/>
      <c r="CO80" s="152">
        <f t="shared" si="147"/>
        <v>-1189.5174800000007</v>
      </c>
      <c r="CP80" s="134"/>
      <c r="CQ80" s="152">
        <f t="shared" si="148"/>
        <v>-1189.5174800000007</v>
      </c>
      <c r="CR80" s="134"/>
      <c r="CS80" s="196">
        <f t="shared" si="149"/>
        <v>-1189.5174800000007</v>
      </c>
      <c r="CT80" s="134"/>
      <c r="CU80" s="196">
        <f t="shared" si="150"/>
        <v>-1189.5174800000007</v>
      </c>
      <c r="CV80" s="134"/>
      <c r="CW80" s="196">
        <f t="shared" si="151"/>
        <v>-1189.5174800000007</v>
      </c>
      <c r="CX80" s="134"/>
      <c r="CY80" s="196">
        <f t="shared" si="152"/>
        <v>-1189.5174800000007</v>
      </c>
      <c r="CZ80" s="134"/>
      <c r="DA80" s="196">
        <f t="shared" si="153"/>
        <v>-1189.5174800000007</v>
      </c>
      <c r="DB80" s="134">
        <v>-1189.52</v>
      </c>
      <c r="DC80" s="196">
        <f t="shared" si="154"/>
        <v>2.5199999993219535E-3</v>
      </c>
      <c r="DD80" s="134"/>
      <c r="DE80" s="196">
        <f t="shared" si="90"/>
        <v>2.5199999993219535E-3</v>
      </c>
      <c r="DF80" s="134"/>
      <c r="DG80" s="196">
        <f t="shared" si="91"/>
        <v>2.5199999993219535E-3</v>
      </c>
      <c r="DH80" s="134"/>
      <c r="DI80" s="196">
        <f t="shared" si="92"/>
        <v>2.5199999993219535E-3</v>
      </c>
      <c r="DJ80" s="134"/>
      <c r="DK80" s="196">
        <f t="shared" si="93"/>
        <v>2.5199999993219535E-3</v>
      </c>
      <c r="DL80" s="134"/>
      <c r="DM80" s="196">
        <f t="shared" si="94"/>
        <v>2.5199999993219535E-3</v>
      </c>
      <c r="DN80" s="134"/>
      <c r="DO80" s="196">
        <f t="shared" si="95"/>
        <v>2.5199999993219535E-3</v>
      </c>
      <c r="DP80" s="134"/>
      <c r="DQ80" s="196">
        <f t="shared" si="96"/>
        <v>2.5199999993219535E-3</v>
      </c>
      <c r="DR80" s="134"/>
      <c r="DS80" s="196">
        <f t="shared" si="97"/>
        <v>2.5199999993219535E-3</v>
      </c>
      <c r="DT80" s="134"/>
      <c r="DU80" s="196">
        <f t="shared" si="98"/>
        <v>2.5199999993219535E-3</v>
      </c>
      <c r="DV80" s="134"/>
      <c r="DW80" s="196">
        <f t="shared" si="99"/>
        <v>2.5199999993219535E-3</v>
      </c>
      <c r="DX80" s="134"/>
      <c r="DY80" s="196">
        <f t="shared" si="100"/>
        <v>2.5199999993219535E-3</v>
      </c>
      <c r="DZ80" s="134"/>
      <c r="EA80" s="196">
        <f t="shared" si="101"/>
        <v>2.5199999993219535E-3</v>
      </c>
      <c r="EB80" s="134"/>
      <c r="EC80" s="196">
        <f t="shared" si="102"/>
        <v>2.5199999993219535E-3</v>
      </c>
      <c r="ED80" s="134"/>
      <c r="EE80" s="196">
        <f t="shared" si="103"/>
        <v>2.5199999993219535E-3</v>
      </c>
      <c r="EF80" s="134"/>
      <c r="EG80" s="196">
        <f t="shared" si="104"/>
        <v>2.5199999993219535E-3</v>
      </c>
      <c r="EH80" s="134"/>
      <c r="EI80" s="196">
        <f t="shared" si="105"/>
        <v>2.5199999993219535E-3</v>
      </c>
      <c r="EJ80" s="134"/>
      <c r="EK80" s="196">
        <f t="shared" si="106"/>
        <v>2.5199999993219535E-3</v>
      </c>
      <c r="EL80" s="134"/>
      <c r="EM80" s="196">
        <f t="shared" si="107"/>
        <v>2.5199999993219535E-3</v>
      </c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55"/>
        <v>0</v>
      </c>
      <c r="J81" s="122">
        <f t="shared" si="156"/>
        <v>0</v>
      </c>
      <c r="K81" s="184">
        <v>7.024</v>
      </c>
      <c r="L81" s="121">
        <f t="shared" si="157"/>
        <v>7.024</v>
      </c>
      <c r="M81" s="122">
        <f t="shared" si="158"/>
        <v>31.888960000000001</v>
      </c>
      <c r="N81" s="122">
        <f t="shared" si="159"/>
        <v>31.888960000000001</v>
      </c>
      <c r="O81" s="122">
        <v>0</v>
      </c>
      <c r="P81" s="120">
        <f t="shared" si="160"/>
        <v>31.888960000000001</v>
      </c>
      <c r="Q81" s="121">
        <v>7.024</v>
      </c>
      <c r="R81" s="121">
        <f t="shared" si="108"/>
        <v>0</v>
      </c>
      <c r="S81" s="122">
        <f t="shared" si="109"/>
        <v>0</v>
      </c>
      <c r="T81" s="122"/>
      <c r="U81" s="120">
        <f t="shared" si="110"/>
        <v>31.888960000000001</v>
      </c>
      <c r="V81" s="121">
        <v>7.024</v>
      </c>
      <c r="W81" s="121">
        <f t="shared" si="111"/>
        <v>0</v>
      </c>
      <c r="X81" s="122">
        <f t="shared" si="112"/>
        <v>0</v>
      </c>
      <c r="Y81" s="122"/>
      <c r="Z81" s="120">
        <f t="shared" si="113"/>
        <v>31.888960000000001</v>
      </c>
      <c r="AA81" s="121">
        <v>7.024</v>
      </c>
      <c r="AB81" s="121">
        <f t="shared" si="114"/>
        <v>0</v>
      </c>
      <c r="AC81" s="122">
        <f t="shared" si="115"/>
        <v>0</v>
      </c>
      <c r="AD81" s="122"/>
      <c r="AE81" s="120">
        <f t="shared" si="116"/>
        <v>31.888960000000001</v>
      </c>
      <c r="AF81" s="121">
        <f>VLOOKUP(A81,Лист4!$A$2:$F$175,6,FALSE)</f>
        <v>7.024</v>
      </c>
      <c r="AG81" s="121">
        <f t="shared" si="117"/>
        <v>0</v>
      </c>
      <c r="AH81" s="122">
        <f t="shared" si="118"/>
        <v>0</v>
      </c>
      <c r="AI81" s="122"/>
      <c r="AJ81" s="120">
        <f t="shared" si="119"/>
        <v>31.888960000000001</v>
      </c>
      <c r="AK81" s="121">
        <f>VLOOKUP(A81,Лист6!$A$2:$F$175,6,FALSE)</f>
        <v>7.0919999999999996</v>
      </c>
      <c r="AL81" s="121">
        <f t="shared" si="120"/>
        <v>6.7999999999999616E-2</v>
      </c>
      <c r="AM81" s="122">
        <f t="shared" si="121"/>
        <v>0.30871999999999827</v>
      </c>
      <c r="AN81" s="122"/>
      <c r="AO81" s="120">
        <f t="shared" si="122"/>
        <v>32.197679999999998</v>
      </c>
      <c r="AP81" s="123">
        <v>14.010999999999999</v>
      </c>
      <c r="AQ81" s="121">
        <f t="shared" si="123"/>
        <v>6.9189999999999996</v>
      </c>
      <c r="AR81" s="121">
        <f t="shared" si="124"/>
        <v>31.41226</v>
      </c>
      <c r="AS81" s="121"/>
      <c r="AT81" s="120">
        <f t="shared" si="125"/>
        <v>63.609939999999995</v>
      </c>
      <c r="AU81" s="123">
        <v>27.006</v>
      </c>
      <c r="AV81" s="121">
        <f t="shared" si="126"/>
        <v>12.995000000000001</v>
      </c>
      <c r="AW81" s="122">
        <f t="shared" si="127"/>
        <v>58.997300000000003</v>
      </c>
      <c r="AX81" s="121"/>
      <c r="AY81" s="120">
        <f t="shared" si="128"/>
        <v>122.60723999999999</v>
      </c>
      <c r="AZ81" s="123">
        <v>51.072000000000003</v>
      </c>
      <c r="BA81" s="121">
        <f t="shared" si="161"/>
        <v>24.066000000000003</v>
      </c>
      <c r="BB81" s="122">
        <f t="shared" si="162"/>
        <v>115.75746000000001</v>
      </c>
      <c r="BC81" s="121"/>
      <c r="BD81" s="120">
        <f t="shared" si="129"/>
        <v>238.3647</v>
      </c>
      <c r="BE81" s="123">
        <v>61.088999999999999</v>
      </c>
      <c r="BF81" s="121">
        <f t="shared" si="130"/>
        <v>10.016999999999996</v>
      </c>
      <c r="BG81" s="122">
        <f t="shared" si="131"/>
        <v>48.181769999999979</v>
      </c>
      <c r="BH81" s="121"/>
      <c r="BI81" s="120">
        <f t="shared" si="132"/>
        <v>286.54647</v>
      </c>
      <c r="BJ81" s="123">
        <v>73.004999999999995</v>
      </c>
      <c r="BK81" s="121">
        <f t="shared" si="133"/>
        <v>11.915999999999997</v>
      </c>
      <c r="BL81" s="122">
        <f t="shared" si="134"/>
        <v>57.315959999999983</v>
      </c>
      <c r="BM81" s="121"/>
      <c r="BN81" s="120">
        <f t="shared" si="135"/>
        <v>343.86242999999996</v>
      </c>
      <c r="BO81" s="214">
        <v>99.02</v>
      </c>
      <c r="BP81" s="121">
        <f t="shared" si="136"/>
        <v>26.015000000000001</v>
      </c>
      <c r="BQ81" s="122">
        <f t="shared" si="137"/>
        <v>125.13215</v>
      </c>
      <c r="BR81" s="121"/>
      <c r="BS81" s="180">
        <f t="shared" si="138"/>
        <v>468.99457999999993</v>
      </c>
      <c r="BT81" s="214"/>
      <c r="BU81" s="179"/>
      <c r="BV81" s="212">
        <f t="shared" si="140"/>
        <v>0</v>
      </c>
      <c r="BW81" s="179"/>
      <c r="BX81" s="180">
        <f t="shared" si="141"/>
        <v>468.99457999999993</v>
      </c>
      <c r="BY81" s="214"/>
      <c r="BZ81" s="179">
        <f>BY81-BT81</f>
        <v>0</v>
      </c>
      <c r="CA81" s="212">
        <f t="shared" si="142"/>
        <v>0</v>
      </c>
      <c r="CB81" s="179"/>
      <c r="CC81" s="180">
        <f t="shared" si="143"/>
        <v>468.99457999999993</v>
      </c>
      <c r="CD81" s="214"/>
      <c r="CE81" s="179">
        <f t="shared" si="144"/>
        <v>0</v>
      </c>
      <c r="CF81" s="212">
        <f t="shared" si="145"/>
        <v>0</v>
      </c>
      <c r="CG81" s="179"/>
      <c r="CH81" s="180">
        <f t="shared" si="146"/>
        <v>468.99457999999993</v>
      </c>
      <c r="CI81" s="214"/>
      <c r="CJ81" s="179">
        <f t="shared" si="165"/>
        <v>0</v>
      </c>
      <c r="CK81" s="212">
        <f t="shared" si="163"/>
        <v>0</v>
      </c>
      <c r="CL81" s="179"/>
      <c r="CM81" s="180">
        <f t="shared" si="164"/>
        <v>468.99457999999993</v>
      </c>
      <c r="CN81" s="179"/>
      <c r="CO81" s="196">
        <f t="shared" si="147"/>
        <v>468.99457999999993</v>
      </c>
      <c r="CP81" s="111"/>
      <c r="CQ81" s="196">
        <f t="shared" si="148"/>
        <v>468.99457999999993</v>
      </c>
      <c r="CR81" s="111"/>
      <c r="CS81" s="196">
        <f t="shared" si="149"/>
        <v>468.99457999999993</v>
      </c>
      <c r="CT81" s="111"/>
      <c r="CU81" s="196">
        <f t="shared" si="150"/>
        <v>468.99457999999993</v>
      </c>
      <c r="CV81" s="111">
        <v>500</v>
      </c>
      <c r="CW81" s="196">
        <f t="shared" si="151"/>
        <v>-31.005420000000072</v>
      </c>
      <c r="CX81" s="111"/>
      <c r="CY81" s="196">
        <f t="shared" si="152"/>
        <v>-31.005420000000072</v>
      </c>
      <c r="CZ81" s="111"/>
      <c r="DA81" s="196">
        <f t="shared" si="153"/>
        <v>-31.005420000000072</v>
      </c>
      <c r="DB81" s="111"/>
      <c r="DC81" s="196">
        <f t="shared" si="154"/>
        <v>-31.005420000000072</v>
      </c>
      <c r="DD81" s="111"/>
      <c r="DE81" s="196">
        <f t="shared" si="90"/>
        <v>-31.005420000000072</v>
      </c>
      <c r="DF81" s="111"/>
      <c r="DG81" s="196">
        <f t="shared" si="91"/>
        <v>-31.005420000000072</v>
      </c>
      <c r="DH81" s="111"/>
      <c r="DI81" s="196">
        <f t="shared" si="92"/>
        <v>-31.005420000000072</v>
      </c>
      <c r="DJ81" s="111"/>
      <c r="DK81" s="196">
        <f t="shared" si="93"/>
        <v>-31.005420000000072</v>
      </c>
      <c r="DL81" s="111"/>
      <c r="DM81" s="196">
        <f t="shared" si="94"/>
        <v>-31.005420000000072</v>
      </c>
      <c r="DN81" s="111"/>
      <c r="DO81" s="196">
        <f t="shared" si="95"/>
        <v>-31.005420000000072</v>
      </c>
      <c r="DP81" s="111"/>
      <c r="DQ81" s="196">
        <f t="shared" si="96"/>
        <v>-31.005420000000072</v>
      </c>
      <c r="DR81" s="111"/>
      <c r="DS81" s="196">
        <f t="shared" si="97"/>
        <v>-31.005420000000072</v>
      </c>
      <c r="DT81" s="111"/>
      <c r="DU81" s="196">
        <f t="shared" si="98"/>
        <v>-31.005420000000072</v>
      </c>
      <c r="DV81" s="111"/>
      <c r="DW81" s="196">
        <f t="shared" si="99"/>
        <v>-31.005420000000072</v>
      </c>
      <c r="DX81" s="111"/>
      <c r="DY81" s="196">
        <f t="shared" si="100"/>
        <v>-31.005420000000072</v>
      </c>
      <c r="DZ81" s="111"/>
      <c r="EA81" s="196">
        <f t="shared" si="101"/>
        <v>-31.005420000000072</v>
      </c>
      <c r="EB81" s="111"/>
      <c r="EC81" s="196">
        <f t="shared" si="102"/>
        <v>-31.005420000000072</v>
      </c>
      <c r="ED81" s="111"/>
      <c r="EE81" s="196">
        <f t="shared" si="103"/>
        <v>-31.005420000000072</v>
      </c>
      <c r="EF81" s="111"/>
      <c r="EG81" s="196">
        <f t="shared" si="104"/>
        <v>-31.005420000000072</v>
      </c>
      <c r="EH81" s="111"/>
      <c r="EI81" s="196">
        <f t="shared" si="105"/>
        <v>-31.005420000000072</v>
      </c>
      <c r="EJ81" s="111"/>
      <c r="EK81" s="196">
        <f t="shared" si="106"/>
        <v>-31.005420000000072</v>
      </c>
      <c r="EL81" s="111"/>
      <c r="EM81" s="196">
        <f t="shared" si="107"/>
        <v>-31.005420000000072</v>
      </c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69">G82/4.18</f>
        <v>0</v>
      </c>
      <c r="G82" s="246"/>
      <c r="H82" s="247">
        <v>417.07600000000002</v>
      </c>
      <c r="I82" s="248">
        <f t="shared" si="155"/>
        <v>417.07600000000002</v>
      </c>
      <c r="J82" s="249">
        <f t="shared" si="156"/>
        <v>1743.3776800000001</v>
      </c>
      <c r="K82" s="250">
        <v>1244.02</v>
      </c>
      <c r="L82" s="248">
        <f t="shared" si="157"/>
        <v>826.94399999999996</v>
      </c>
      <c r="M82" s="249">
        <f t="shared" si="158"/>
        <v>3754.3257599999997</v>
      </c>
      <c r="N82" s="249">
        <f t="shared" si="159"/>
        <v>5497.7034399999993</v>
      </c>
      <c r="O82" s="249">
        <f t="shared" ref="O82" si="170">C82+G82+J82+M82-P82</f>
        <v>2349.9334399999993</v>
      </c>
      <c r="P82" s="251">
        <v>3147.77</v>
      </c>
      <c r="Q82" s="248">
        <v>1410.048</v>
      </c>
      <c r="R82" s="248">
        <f t="shared" si="108"/>
        <v>166.02800000000002</v>
      </c>
      <c r="S82" s="249">
        <f t="shared" si="109"/>
        <v>753.76712000000009</v>
      </c>
      <c r="T82" s="249"/>
      <c r="U82" s="226">
        <f t="shared" si="110"/>
        <v>3901.53712</v>
      </c>
      <c r="V82" s="248">
        <v>2237.0479999999998</v>
      </c>
      <c r="W82" s="248">
        <f t="shared" si="111"/>
        <v>826.99999999999977</v>
      </c>
      <c r="X82" s="249">
        <f t="shared" si="112"/>
        <v>3754.579999999999</v>
      </c>
      <c r="Y82" s="249"/>
      <c r="Z82" s="226">
        <f t="shared" si="113"/>
        <v>7656.117119999999</v>
      </c>
      <c r="AA82" s="248">
        <f>VLOOKUP(B82,Лист3!$A$2:$C$175,3,FALSE)</f>
        <v>2666.0419999999999</v>
      </c>
      <c r="AB82" s="248">
        <f t="shared" si="114"/>
        <v>428.99400000000014</v>
      </c>
      <c r="AC82" s="249">
        <f t="shared" si="115"/>
        <v>1947.6327600000006</v>
      </c>
      <c r="AD82" s="249"/>
      <c r="AE82" s="226">
        <f t="shared" si="116"/>
        <v>9603.7498799999994</v>
      </c>
      <c r="AF82" s="96">
        <f>VLOOKUP(A82,Лист4!$A$2:$F$175,6,FALSE)</f>
        <v>3058.0030000000002</v>
      </c>
      <c r="AG82" s="248">
        <f t="shared" si="117"/>
        <v>391.96100000000024</v>
      </c>
      <c r="AH82" s="249">
        <f t="shared" si="118"/>
        <v>1779.5029400000012</v>
      </c>
      <c r="AI82" s="249">
        <v>300</v>
      </c>
      <c r="AJ82" s="226">
        <f t="shared" si="119"/>
        <v>11083.252820000002</v>
      </c>
      <c r="AK82" s="96">
        <f>VLOOKUP(A82,Лист6!$A$2:$F$175,6,FALSE)</f>
        <v>3741.098</v>
      </c>
      <c r="AL82" s="248">
        <f t="shared" si="120"/>
        <v>683.0949999999998</v>
      </c>
      <c r="AM82" s="249">
        <f t="shared" si="121"/>
        <v>3101.251299999999</v>
      </c>
      <c r="AN82" s="249"/>
      <c r="AO82" s="226">
        <f t="shared" si="122"/>
        <v>14184.504120000001</v>
      </c>
      <c r="AP82" s="93">
        <v>4004.0010000000002</v>
      </c>
      <c r="AQ82" s="96">
        <f t="shared" si="123"/>
        <v>262.90300000000025</v>
      </c>
      <c r="AR82" s="96">
        <f t="shared" si="124"/>
        <v>1193.5796200000011</v>
      </c>
      <c r="AS82" s="96"/>
      <c r="AT82" s="226">
        <f t="shared" si="125"/>
        <v>15378.083740000002</v>
      </c>
      <c r="AU82" s="93">
        <v>4021.0709999999999</v>
      </c>
      <c r="AV82" s="96">
        <f t="shared" si="126"/>
        <v>17.069999999999709</v>
      </c>
      <c r="AW82" s="224">
        <f t="shared" si="127"/>
        <v>77.497799999998676</v>
      </c>
      <c r="AX82" s="96"/>
      <c r="AY82" s="226">
        <f t="shared" si="128"/>
        <v>15455.581540000001</v>
      </c>
      <c r="AZ82" s="93">
        <v>4021.0709999999999</v>
      </c>
      <c r="BA82" s="96">
        <f t="shared" si="161"/>
        <v>0</v>
      </c>
      <c r="BB82" s="224">
        <f t="shared" si="162"/>
        <v>0</v>
      </c>
      <c r="BC82" s="96"/>
      <c r="BD82" s="226">
        <f t="shared" si="129"/>
        <v>15455.581540000001</v>
      </c>
      <c r="BE82" s="93">
        <v>4021.0709999999999</v>
      </c>
      <c r="BF82" s="96">
        <f t="shared" si="130"/>
        <v>0</v>
      </c>
      <c r="BG82" s="224">
        <f t="shared" si="131"/>
        <v>0</v>
      </c>
      <c r="BH82" s="96"/>
      <c r="BI82" s="226">
        <f t="shared" si="132"/>
        <v>15455.581540000001</v>
      </c>
      <c r="BJ82" s="93">
        <v>4021.0709999999999</v>
      </c>
      <c r="BK82" s="96">
        <f t="shared" si="133"/>
        <v>0</v>
      </c>
      <c r="BL82" s="224">
        <f t="shared" si="134"/>
        <v>0</v>
      </c>
      <c r="BM82" s="96"/>
      <c r="BN82" s="226">
        <f t="shared" si="135"/>
        <v>15455.581540000001</v>
      </c>
      <c r="BO82" s="93">
        <v>4021.0709999999999</v>
      </c>
      <c r="BP82" s="96">
        <f t="shared" si="136"/>
        <v>0</v>
      </c>
      <c r="BQ82" s="224">
        <f t="shared" si="137"/>
        <v>0</v>
      </c>
      <c r="BR82" s="96"/>
      <c r="BS82" s="226">
        <f t="shared" si="138"/>
        <v>15455.581540000001</v>
      </c>
      <c r="BT82" s="93">
        <v>4021.0709999999999</v>
      </c>
      <c r="BU82" s="96">
        <f t="shared" si="139"/>
        <v>0</v>
      </c>
      <c r="BV82" s="224">
        <f t="shared" si="140"/>
        <v>0</v>
      </c>
      <c r="BW82" s="96"/>
      <c r="BX82" s="226">
        <f t="shared" si="141"/>
        <v>15455.581540000001</v>
      </c>
      <c r="BY82" s="93">
        <v>4021.0709999999999</v>
      </c>
      <c r="BZ82" s="217">
        <f t="shared" si="89"/>
        <v>0</v>
      </c>
      <c r="CA82" s="224">
        <f t="shared" si="142"/>
        <v>0</v>
      </c>
      <c r="CB82" s="96"/>
      <c r="CC82" s="226">
        <f t="shared" si="143"/>
        <v>15455.581540000001</v>
      </c>
      <c r="CD82" s="93">
        <v>4021.0709999999999</v>
      </c>
      <c r="CE82" s="217">
        <f t="shared" si="144"/>
        <v>0</v>
      </c>
      <c r="CF82" s="224">
        <f t="shared" si="145"/>
        <v>0</v>
      </c>
      <c r="CG82" s="96"/>
      <c r="CH82" s="226">
        <f t="shared" si="146"/>
        <v>15455.581540000001</v>
      </c>
      <c r="CI82" s="93">
        <v>4021.0709999999999</v>
      </c>
      <c r="CJ82" s="217">
        <f t="shared" si="165"/>
        <v>0</v>
      </c>
      <c r="CK82" s="224">
        <f t="shared" si="163"/>
        <v>0</v>
      </c>
      <c r="CL82" s="96"/>
      <c r="CM82" s="287">
        <f t="shared" si="164"/>
        <v>15455.581540000001</v>
      </c>
      <c r="CN82" s="217"/>
      <c r="CO82" s="289">
        <f t="shared" si="147"/>
        <v>15455.581540000001</v>
      </c>
      <c r="CP82" s="217"/>
      <c r="CQ82" s="289">
        <f t="shared" si="148"/>
        <v>15455.581540000001</v>
      </c>
      <c r="CR82" s="217"/>
      <c r="CS82" s="289">
        <f t="shared" si="149"/>
        <v>15455.581540000001</v>
      </c>
      <c r="CT82" s="217"/>
      <c r="CU82" s="289">
        <f t="shared" si="150"/>
        <v>15455.581540000001</v>
      </c>
      <c r="CV82" s="217"/>
      <c r="CW82" s="289">
        <f t="shared" si="151"/>
        <v>15455.581540000001</v>
      </c>
      <c r="CX82" s="217"/>
      <c r="CY82" s="289">
        <f t="shared" si="152"/>
        <v>15455.581540000001</v>
      </c>
      <c r="CZ82" s="217"/>
      <c r="DA82" s="289">
        <f t="shared" si="153"/>
        <v>15455.581540000001</v>
      </c>
      <c r="DB82" s="217"/>
      <c r="DC82" s="289">
        <f t="shared" si="154"/>
        <v>15455.581540000001</v>
      </c>
      <c r="DD82" s="217"/>
      <c r="DE82" s="289">
        <f t="shared" si="90"/>
        <v>15455.581540000001</v>
      </c>
      <c r="DF82" s="217"/>
      <c r="DG82" s="289">
        <f t="shared" si="91"/>
        <v>15455.581540000001</v>
      </c>
      <c r="DH82" s="217"/>
      <c r="DI82" s="289">
        <f t="shared" si="92"/>
        <v>15455.581540000001</v>
      </c>
      <c r="DJ82" s="217"/>
      <c r="DK82" s="289">
        <f t="shared" si="93"/>
        <v>15455.581540000001</v>
      </c>
      <c r="DL82" s="217"/>
      <c r="DM82" s="289">
        <f t="shared" si="94"/>
        <v>15455.581540000001</v>
      </c>
      <c r="DN82" s="217"/>
      <c r="DO82" s="289">
        <f t="shared" si="95"/>
        <v>15455.581540000001</v>
      </c>
      <c r="DP82" s="217"/>
      <c r="DQ82" s="289">
        <f t="shared" si="96"/>
        <v>15455.581540000001</v>
      </c>
      <c r="DR82" s="217"/>
      <c r="DS82" s="289">
        <f t="shared" si="97"/>
        <v>15455.581540000001</v>
      </c>
      <c r="DT82" s="217"/>
      <c r="DU82" s="289">
        <f t="shared" si="98"/>
        <v>15455.581540000001</v>
      </c>
      <c r="DV82" s="217"/>
      <c r="DW82" s="289">
        <f t="shared" si="99"/>
        <v>15455.581540000001</v>
      </c>
      <c r="DX82" s="217"/>
      <c r="DY82" s="289">
        <f t="shared" si="100"/>
        <v>15455.581540000001</v>
      </c>
      <c r="DZ82" s="217"/>
      <c r="EA82" s="289">
        <f t="shared" si="101"/>
        <v>15455.581540000001</v>
      </c>
      <c r="EB82" s="217"/>
      <c r="EC82" s="289">
        <f t="shared" si="102"/>
        <v>15455.581540000001</v>
      </c>
      <c r="ED82" s="217"/>
      <c r="EE82" s="289">
        <f t="shared" si="103"/>
        <v>15455.581540000001</v>
      </c>
      <c r="EF82" s="217"/>
      <c r="EG82" s="289">
        <f t="shared" si="104"/>
        <v>15455.581540000001</v>
      </c>
      <c r="EH82" s="217"/>
      <c r="EI82" s="289">
        <f t="shared" si="105"/>
        <v>15455.581540000001</v>
      </c>
      <c r="EJ82" s="217"/>
      <c r="EK82" s="289">
        <f t="shared" si="106"/>
        <v>15455.581540000001</v>
      </c>
      <c r="EL82" s="217"/>
      <c r="EM82" s="289">
        <f t="shared" si="107"/>
        <v>15455.581540000001</v>
      </c>
    </row>
    <row r="83" spans="1:246" s="124" customFormat="1" ht="15.75" customHeight="1" thickBot="1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69"/>
        <v>125.0263157894737</v>
      </c>
      <c r="G83" s="182">
        <v>522.61</v>
      </c>
      <c r="H83" s="183">
        <v>1495.0809999999999</v>
      </c>
      <c r="I83" s="121">
        <f t="shared" si="155"/>
        <v>339.04299999999989</v>
      </c>
      <c r="J83" s="122">
        <f t="shared" si="156"/>
        <v>1417.1997399999996</v>
      </c>
      <c r="K83" s="184">
        <v>1804.0329999999999</v>
      </c>
      <c r="L83" s="121">
        <f t="shared" si="157"/>
        <v>308.952</v>
      </c>
      <c r="M83" s="122">
        <f t="shared" si="158"/>
        <v>1402.6420800000001</v>
      </c>
      <c r="N83" s="122">
        <f t="shared" si="159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108"/>
        <v>15.972000000000207</v>
      </c>
      <c r="S83" s="122">
        <f t="shared" si="109"/>
        <v>72.512880000000948</v>
      </c>
      <c r="T83" s="122"/>
      <c r="U83" s="120">
        <f t="shared" si="110"/>
        <v>764.72288000000094</v>
      </c>
      <c r="V83" s="121">
        <v>1843.08</v>
      </c>
      <c r="W83" s="121">
        <f t="shared" si="111"/>
        <v>23.074999999999818</v>
      </c>
      <c r="X83" s="122">
        <f t="shared" si="112"/>
        <v>104.76049999999917</v>
      </c>
      <c r="Y83" s="122">
        <v>700</v>
      </c>
      <c r="Z83" s="120">
        <f t="shared" si="113"/>
        <v>169.48338000000012</v>
      </c>
      <c r="AA83" s="121">
        <f>VLOOKUP(B83,Лист3!$A$2:$C$175,3,FALSE)</f>
        <v>1852.0360000000001</v>
      </c>
      <c r="AB83" s="121">
        <f t="shared" si="114"/>
        <v>8.956000000000131</v>
      </c>
      <c r="AC83" s="122">
        <f t="shared" si="115"/>
        <v>40.660240000000591</v>
      </c>
      <c r="AD83" s="122"/>
      <c r="AE83" s="120">
        <f t="shared" si="116"/>
        <v>210.14362000000071</v>
      </c>
      <c r="AF83" s="121">
        <f>VLOOKUP(A83,Лист4!$A$2:$F$175,6,FALSE)</f>
        <v>1866.0650000000001</v>
      </c>
      <c r="AG83" s="121">
        <f t="shared" si="117"/>
        <v>14.028999999999996</v>
      </c>
      <c r="AH83" s="122">
        <f t="shared" si="118"/>
        <v>63.691659999999985</v>
      </c>
      <c r="AI83" s="122"/>
      <c r="AJ83" s="120">
        <f t="shared" si="119"/>
        <v>273.83528000000069</v>
      </c>
      <c r="AK83" s="121">
        <f>VLOOKUP(A83,Лист6!$A$2:$F$175,6,FALSE)</f>
        <v>1883.07</v>
      </c>
      <c r="AL83" s="121">
        <f t="shared" si="120"/>
        <v>17.004999999999882</v>
      </c>
      <c r="AM83" s="122">
        <f t="shared" si="121"/>
        <v>77.202699999999467</v>
      </c>
      <c r="AN83" s="122"/>
      <c r="AO83" s="120">
        <f t="shared" si="122"/>
        <v>351.03798000000018</v>
      </c>
      <c r="AP83" s="123">
        <v>1927.069</v>
      </c>
      <c r="AQ83" s="121">
        <f t="shared" si="123"/>
        <v>43.999000000000024</v>
      </c>
      <c r="AR83" s="121">
        <f t="shared" si="124"/>
        <v>199.75546000000011</v>
      </c>
      <c r="AS83" s="121"/>
      <c r="AT83" s="120">
        <f t="shared" si="125"/>
        <v>550.79344000000026</v>
      </c>
      <c r="AU83" s="123">
        <v>2027.0509999999999</v>
      </c>
      <c r="AV83" s="121">
        <f t="shared" si="126"/>
        <v>99.981999999999971</v>
      </c>
      <c r="AW83" s="122">
        <f t="shared" si="127"/>
        <v>453.91827999999987</v>
      </c>
      <c r="AX83" s="121">
        <v>1000</v>
      </c>
      <c r="AY83" s="120">
        <f t="shared" si="128"/>
        <v>4.7117200000001276</v>
      </c>
      <c r="AZ83" s="170">
        <v>2078.0189999999998</v>
      </c>
      <c r="BA83" s="121">
        <f t="shared" si="161"/>
        <v>50.967999999999847</v>
      </c>
      <c r="BB83" s="122">
        <f t="shared" si="162"/>
        <v>245.15607999999924</v>
      </c>
      <c r="BC83" s="121"/>
      <c r="BD83" s="144">
        <f t="shared" si="129"/>
        <v>249.86779999999936</v>
      </c>
      <c r="BE83" s="123"/>
      <c r="BF83" s="121"/>
      <c r="BG83" s="122">
        <f t="shared" si="131"/>
        <v>0</v>
      </c>
      <c r="BH83" s="121"/>
      <c r="BI83" s="120">
        <f t="shared" si="132"/>
        <v>249.86779999999936</v>
      </c>
      <c r="BJ83" s="123"/>
      <c r="BK83" s="121">
        <f t="shared" si="133"/>
        <v>0</v>
      </c>
      <c r="BL83" s="122">
        <f t="shared" si="134"/>
        <v>0</v>
      </c>
      <c r="BM83" s="121"/>
      <c r="BN83" s="198">
        <f t="shared" si="135"/>
        <v>249.86779999999936</v>
      </c>
      <c r="BO83" s="123"/>
      <c r="BP83" s="121">
        <f t="shared" si="136"/>
        <v>0</v>
      </c>
      <c r="BQ83" s="122">
        <f t="shared" si="137"/>
        <v>0</v>
      </c>
      <c r="BR83" s="121"/>
      <c r="BS83" s="120">
        <f t="shared" si="138"/>
        <v>249.86779999999936</v>
      </c>
      <c r="BT83" s="123"/>
      <c r="BU83" s="121">
        <f t="shared" si="139"/>
        <v>0</v>
      </c>
      <c r="BV83" s="122">
        <f t="shared" si="140"/>
        <v>0</v>
      </c>
      <c r="BW83" s="121"/>
      <c r="BX83" s="120">
        <f t="shared" si="141"/>
        <v>249.86779999999936</v>
      </c>
      <c r="BY83" s="123"/>
      <c r="BZ83" s="111">
        <f t="shared" si="89"/>
        <v>0</v>
      </c>
      <c r="CA83" s="122">
        <f t="shared" si="142"/>
        <v>0</v>
      </c>
      <c r="CB83" s="121"/>
      <c r="CC83" s="120">
        <f t="shared" si="143"/>
        <v>249.86779999999936</v>
      </c>
      <c r="CD83" s="123"/>
      <c r="CE83" s="111">
        <f t="shared" si="144"/>
        <v>0</v>
      </c>
      <c r="CF83" s="122">
        <f t="shared" si="145"/>
        <v>0</v>
      </c>
      <c r="CG83" s="121"/>
      <c r="CH83" s="120">
        <f t="shared" si="146"/>
        <v>249.86779999999936</v>
      </c>
      <c r="CI83" s="123"/>
      <c r="CJ83" s="111">
        <f t="shared" si="165"/>
        <v>0</v>
      </c>
      <c r="CK83" s="122">
        <f t="shared" si="163"/>
        <v>0</v>
      </c>
      <c r="CL83" s="121"/>
      <c r="CM83" s="120">
        <f t="shared" si="164"/>
        <v>249.86779999999936</v>
      </c>
      <c r="CN83" s="121"/>
      <c r="CO83" s="196">
        <f t="shared" si="147"/>
        <v>249.86779999999936</v>
      </c>
      <c r="CP83" s="111"/>
      <c r="CQ83" s="196">
        <f t="shared" si="148"/>
        <v>249.86779999999936</v>
      </c>
      <c r="CR83" s="111"/>
      <c r="CS83" s="196">
        <f t="shared" si="149"/>
        <v>249.86779999999936</v>
      </c>
      <c r="CT83" s="111"/>
      <c r="CU83" s="196">
        <f t="shared" si="150"/>
        <v>249.86779999999936</v>
      </c>
      <c r="CV83" s="111"/>
      <c r="CW83" s="196">
        <f t="shared" si="151"/>
        <v>249.86779999999936</v>
      </c>
      <c r="CX83" s="111"/>
      <c r="CY83" s="196">
        <f t="shared" si="152"/>
        <v>249.86779999999936</v>
      </c>
      <c r="CZ83" s="111"/>
      <c r="DA83" s="196">
        <f t="shared" si="153"/>
        <v>249.86779999999936</v>
      </c>
      <c r="DB83" s="111"/>
      <c r="DC83" s="196">
        <f t="shared" si="154"/>
        <v>249.86779999999936</v>
      </c>
      <c r="DD83" s="111"/>
      <c r="DE83" s="196">
        <f t="shared" si="90"/>
        <v>249.86779999999936</v>
      </c>
      <c r="DF83" s="111"/>
      <c r="DG83" s="196">
        <f t="shared" si="91"/>
        <v>249.86779999999936</v>
      </c>
      <c r="DH83" s="111"/>
      <c r="DI83" s="196">
        <f t="shared" si="92"/>
        <v>249.86779999999936</v>
      </c>
      <c r="DJ83" s="111"/>
      <c r="DK83" s="196">
        <f t="shared" si="93"/>
        <v>249.86779999999936</v>
      </c>
      <c r="DL83" s="111"/>
      <c r="DM83" s="196">
        <f t="shared" si="94"/>
        <v>249.86779999999936</v>
      </c>
      <c r="DN83" s="111"/>
      <c r="DO83" s="196">
        <f t="shared" si="95"/>
        <v>249.86779999999936</v>
      </c>
      <c r="DP83" s="111"/>
      <c r="DQ83" s="196">
        <f t="shared" si="96"/>
        <v>249.86779999999936</v>
      </c>
      <c r="DR83" s="111"/>
      <c r="DS83" s="196">
        <f t="shared" si="97"/>
        <v>249.86779999999936</v>
      </c>
      <c r="DT83" s="111"/>
      <c r="DU83" s="196">
        <f t="shared" si="98"/>
        <v>249.86779999999936</v>
      </c>
      <c r="DV83" s="111"/>
      <c r="DW83" s="196">
        <f t="shared" si="99"/>
        <v>249.86779999999936</v>
      </c>
      <c r="DX83" s="111"/>
      <c r="DY83" s="196">
        <f t="shared" si="100"/>
        <v>249.86779999999936</v>
      </c>
      <c r="DZ83" s="111"/>
      <c r="EA83" s="196">
        <f t="shared" si="101"/>
        <v>249.86779999999936</v>
      </c>
      <c r="EB83" s="111"/>
      <c r="EC83" s="196">
        <f t="shared" si="102"/>
        <v>249.86779999999936</v>
      </c>
      <c r="ED83" s="111"/>
      <c r="EE83" s="196">
        <f t="shared" si="103"/>
        <v>249.86779999999936</v>
      </c>
      <c r="EF83" s="111"/>
      <c r="EG83" s="196">
        <f t="shared" si="104"/>
        <v>249.86779999999936</v>
      </c>
      <c r="EH83" s="111"/>
      <c r="EI83" s="196">
        <f t="shared" si="105"/>
        <v>249.86779999999936</v>
      </c>
      <c r="EJ83" s="111"/>
      <c r="EK83" s="196">
        <f t="shared" si="106"/>
        <v>249.86779999999936</v>
      </c>
      <c r="EL83" s="111"/>
      <c r="EM83" s="196">
        <f t="shared" si="107"/>
        <v>249.86779999999936</v>
      </c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69"/>
        <v>2.9928229665071773</v>
      </c>
      <c r="G84" s="222">
        <v>12.51</v>
      </c>
      <c r="H84" s="223">
        <v>405.017</v>
      </c>
      <c r="I84" s="96">
        <f t="shared" si="155"/>
        <v>241.006</v>
      </c>
      <c r="J84" s="224">
        <f t="shared" si="156"/>
        <v>1007.4050799999999</v>
      </c>
      <c r="K84" s="225">
        <v>1995.077</v>
      </c>
      <c r="L84" s="96">
        <f t="shared" si="157"/>
        <v>1590.06</v>
      </c>
      <c r="M84" s="224">
        <f t="shared" si="158"/>
        <v>7218.8724000000002</v>
      </c>
      <c r="N84" s="224">
        <f t="shared" si="159"/>
        <v>8238.7874800000009</v>
      </c>
      <c r="O84" s="224">
        <v>0</v>
      </c>
      <c r="P84" s="226">
        <f t="shared" si="160"/>
        <v>8303.1574800000017</v>
      </c>
      <c r="Q84" s="96">
        <v>2012.0440000000001</v>
      </c>
      <c r="R84" s="96">
        <f t="shared" si="108"/>
        <v>16.967000000000098</v>
      </c>
      <c r="S84" s="224">
        <f t="shared" si="109"/>
        <v>77.030180000000442</v>
      </c>
      <c r="T84" s="224"/>
      <c r="U84" s="226">
        <f t="shared" si="110"/>
        <v>8380.1876600000014</v>
      </c>
      <c r="V84" s="96">
        <v>2035.0889999999999</v>
      </c>
      <c r="W84" s="96">
        <f t="shared" si="111"/>
        <v>23.044999999999845</v>
      </c>
      <c r="X84" s="224">
        <f t="shared" si="112"/>
        <v>104.62429999999929</v>
      </c>
      <c r="Y84" s="224"/>
      <c r="Z84" s="226">
        <f t="shared" si="113"/>
        <v>8484.8119600000009</v>
      </c>
      <c r="AA84" s="96">
        <f>VLOOKUP(B84,Лист3!$A$2:$C$175,3,FALSE)</f>
        <v>2051.096</v>
      </c>
      <c r="AB84" s="96">
        <f t="shared" si="114"/>
        <v>16.007000000000062</v>
      </c>
      <c r="AC84" s="224">
        <f t="shared" si="115"/>
        <v>72.671780000000282</v>
      </c>
      <c r="AD84" s="224"/>
      <c r="AE84" s="226">
        <f t="shared" si="116"/>
        <v>8557.4837400000015</v>
      </c>
      <c r="AF84" s="96">
        <f>VLOOKUP(A84,Лист4!$A$2:$F$175,6,FALSE)</f>
        <v>2055.0740000000001</v>
      </c>
      <c r="AG84" s="96">
        <f t="shared" si="117"/>
        <v>3.9780000000000655</v>
      </c>
      <c r="AH84" s="224">
        <f t="shared" si="118"/>
        <v>18.060120000000296</v>
      </c>
      <c r="AI84" s="224"/>
      <c r="AJ84" s="226">
        <f t="shared" si="119"/>
        <v>8575.5438600000016</v>
      </c>
      <c r="AK84" s="96">
        <f>VLOOKUP(A84,Лист6!$A$2:$F$175,6,FALSE)</f>
        <v>2171.029</v>
      </c>
      <c r="AL84" s="96">
        <f t="shared" si="120"/>
        <v>115.95499999999993</v>
      </c>
      <c r="AM84" s="224">
        <f t="shared" si="121"/>
        <v>526.43569999999966</v>
      </c>
      <c r="AN84" s="224"/>
      <c r="AO84" s="226">
        <f t="shared" si="122"/>
        <v>9101.9795600000016</v>
      </c>
      <c r="AP84" s="91">
        <v>2469.0120000000002</v>
      </c>
      <c r="AQ84" s="96">
        <f t="shared" si="123"/>
        <v>297.98300000000017</v>
      </c>
      <c r="AR84" s="96">
        <f t="shared" si="124"/>
        <v>1352.8428200000008</v>
      </c>
      <c r="AS84" s="96"/>
      <c r="AT84" s="226">
        <f t="shared" si="125"/>
        <v>10454.822380000001</v>
      </c>
      <c r="AU84" s="91">
        <v>2839.0940000000001</v>
      </c>
      <c r="AV84" s="96">
        <f t="shared" si="126"/>
        <v>370.08199999999988</v>
      </c>
      <c r="AW84" s="224">
        <f t="shared" si="127"/>
        <v>1680.1722799999995</v>
      </c>
      <c r="AX84" s="96"/>
      <c r="AY84" s="226">
        <f t="shared" si="128"/>
        <v>12134.99466</v>
      </c>
      <c r="AZ84" s="91">
        <v>3318.0390000000002</v>
      </c>
      <c r="BA84" s="96">
        <f t="shared" si="161"/>
        <v>478.94500000000016</v>
      </c>
      <c r="BB84" s="224">
        <f t="shared" si="162"/>
        <v>2303.7254500000008</v>
      </c>
      <c r="BC84" s="96"/>
      <c r="BD84" s="226">
        <f t="shared" si="129"/>
        <v>14438.720110000002</v>
      </c>
      <c r="BE84" s="91">
        <v>3642.0749999999998</v>
      </c>
      <c r="BF84" s="96">
        <f t="shared" si="130"/>
        <v>324.0359999999996</v>
      </c>
      <c r="BG84" s="224">
        <f t="shared" si="131"/>
        <v>1558.6131599999981</v>
      </c>
      <c r="BH84" s="96"/>
      <c r="BI84" s="226">
        <f t="shared" si="132"/>
        <v>15997.333269999999</v>
      </c>
      <c r="BJ84" s="91">
        <v>4026.087</v>
      </c>
      <c r="BK84" s="96">
        <f t="shared" si="133"/>
        <v>384.01200000000017</v>
      </c>
      <c r="BL84" s="224">
        <f t="shared" si="134"/>
        <v>1847.0977200000007</v>
      </c>
      <c r="BM84" s="96"/>
      <c r="BN84" s="226">
        <f t="shared" si="135"/>
        <v>17844.430990000001</v>
      </c>
      <c r="BO84" s="91">
        <v>4525.01</v>
      </c>
      <c r="BP84" s="96">
        <f t="shared" si="136"/>
        <v>498.92300000000023</v>
      </c>
      <c r="BQ84" s="224">
        <f t="shared" si="137"/>
        <v>2399.8196300000009</v>
      </c>
      <c r="BR84" s="96"/>
      <c r="BS84" s="226">
        <f t="shared" si="138"/>
        <v>20244.250620000003</v>
      </c>
      <c r="BT84" s="91">
        <v>4566.0590000000002</v>
      </c>
      <c r="BU84" s="96">
        <f t="shared" si="139"/>
        <v>41.048999999999978</v>
      </c>
      <c r="BV84" s="224">
        <f t="shared" si="140"/>
        <v>197.44568999999987</v>
      </c>
      <c r="BW84" s="96"/>
      <c r="BX84" s="226">
        <f t="shared" si="141"/>
        <v>20441.696310000003</v>
      </c>
      <c r="BY84" s="91">
        <v>4572.0810000000001</v>
      </c>
      <c r="BZ84" s="217">
        <f t="shared" si="89"/>
        <v>6.0219999999999345</v>
      </c>
      <c r="CA84" s="224">
        <f t="shared" si="142"/>
        <v>28.965819999999681</v>
      </c>
      <c r="CB84" s="96"/>
      <c r="CC84" s="226">
        <f t="shared" si="143"/>
        <v>20470.662130000004</v>
      </c>
      <c r="CD84" s="91">
        <v>4574.0240000000003</v>
      </c>
      <c r="CE84" s="217">
        <f t="shared" si="144"/>
        <v>1.943000000000211</v>
      </c>
      <c r="CF84" s="224">
        <f t="shared" si="145"/>
        <v>9.3458300000010137</v>
      </c>
      <c r="CG84" s="96"/>
      <c r="CH84" s="226">
        <f t="shared" si="146"/>
        <v>20480.007960000006</v>
      </c>
      <c r="CI84" s="91">
        <v>4577.0379999999996</v>
      </c>
      <c r="CJ84" s="217">
        <f t="shared" si="165"/>
        <v>3.0139999999992142</v>
      </c>
      <c r="CK84" s="224">
        <f t="shared" si="163"/>
        <v>14.497339999996219</v>
      </c>
      <c r="CL84" s="96"/>
      <c r="CM84" s="287">
        <f t="shared" si="164"/>
        <v>20494.505300000001</v>
      </c>
      <c r="CN84" s="217"/>
      <c r="CO84" s="289">
        <f t="shared" si="147"/>
        <v>20494.505300000001</v>
      </c>
      <c r="CP84" s="217"/>
      <c r="CQ84" s="289">
        <f t="shared" si="148"/>
        <v>20494.505300000001</v>
      </c>
      <c r="CR84" s="217"/>
      <c r="CS84" s="289">
        <f t="shared" si="149"/>
        <v>20494.505300000001</v>
      </c>
      <c r="CT84" s="217"/>
      <c r="CU84" s="289">
        <f t="shared" si="150"/>
        <v>20494.505300000001</v>
      </c>
      <c r="CV84" s="217"/>
      <c r="CW84" s="289">
        <f t="shared" si="151"/>
        <v>20494.505300000001</v>
      </c>
      <c r="CX84" s="217"/>
      <c r="CY84" s="289">
        <f t="shared" si="152"/>
        <v>20494.505300000001</v>
      </c>
      <c r="CZ84" s="217"/>
      <c r="DA84" s="289">
        <f t="shared" si="153"/>
        <v>20494.505300000001</v>
      </c>
      <c r="DB84" s="217"/>
      <c r="DC84" s="289">
        <f t="shared" si="154"/>
        <v>20494.505300000001</v>
      </c>
      <c r="DD84" s="217"/>
      <c r="DE84" s="289">
        <f t="shared" si="90"/>
        <v>20494.505300000001</v>
      </c>
      <c r="DF84" s="217"/>
      <c r="DG84" s="289">
        <f t="shared" si="91"/>
        <v>20494.505300000001</v>
      </c>
      <c r="DH84" s="217"/>
      <c r="DI84" s="289">
        <f t="shared" si="92"/>
        <v>20494.505300000001</v>
      </c>
      <c r="DJ84" s="217"/>
      <c r="DK84" s="289">
        <f t="shared" si="93"/>
        <v>20494.505300000001</v>
      </c>
      <c r="DL84" s="217"/>
      <c r="DM84" s="289">
        <f t="shared" si="94"/>
        <v>20494.505300000001</v>
      </c>
      <c r="DN84" s="217"/>
      <c r="DO84" s="289">
        <f t="shared" si="95"/>
        <v>20494.505300000001</v>
      </c>
      <c r="DP84" s="217"/>
      <c r="DQ84" s="289">
        <f t="shared" si="96"/>
        <v>20494.505300000001</v>
      </c>
      <c r="DR84" s="217"/>
      <c r="DS84" s="289">
        <f t="shared" si="97"/>
        <v>20494.505300000001</v>
      </c>
      <c r="DT84" s="217"/>
      <c r="DU84" s="289">
        <f t="shared" si="98"/>
        <v>20494.505300000001</v>
      </c>
      <c r="DV84" s="217"/>
      <c r="DW84" s="289">
        <f t="shared" si="99"/>
        <v>20494.505300000001</v>
      </c>
      <c r="DX84" s="217"/>
      <c r="DY84" s="289">
        <f t="shared" si="100"/>
        <v>20494.505300000001</v>
      </c>
      <c r="DZ84" s="217"/>
      <c r="EA84" s="289">
        <f t="shared" si="101"/>
        <v>20494.505300000001</v>
      </c>
      <c r="EB84" s="217"/>
      <c r="EC84" s="289">
        <f t="shared" si="102"/>
        <v>20494.505300000001</v>
      </c>
      <c r="ED84" s="217"/>
      <c r="EE84" s="289">
        <f t="shared" si="103"/>
        <v>20494.505300000001</v>
      </c>
      <c r="EF84" s="217"/>
      <c r="EG84" s="289">
        <f t="shared" si="104"/>
        <v>20494.505300000001</v>
      </c>
      <c r="EH84" s="217"/>
      <c r="EI84" s="289">
        <f t="shared" si="105"/>
        <v>20494.505300000001</v>
      </c>
      <c r="EJ84" s="217"/>
      <c r="EK84" s="289">
        <f t="shared" si="106"/>
        <v>20494.505300000001</v>
      </c>
      <c r="EL84" s="217"/>
      <c r="EM84" s="289">
        <f t="shared" si="107"/>
        <v>20494.505300000001</v>
      </c>
    </row>
    <row r="85" spans="1:246" s="124" customFormat="1" ht="15.75" customHeight="1" thickBot="1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69"/>
        <v>1.0598086124401913</v>
      </c>
      <c r="G85" s="182">
        <v>4.43</v>
      </c>
      <c r="H85" s="183">
        <v>3160.0459999999998</v>
      </c>
      <c r="I85" s="121">
        <f t="shared" si="155"/>
        <v>938.98199999999997</v>
      </c>
      <c r="J85" s="122">
        <f t="shared" si="156"/>
        <v>3924.9447599999994</v>
      </c>
      <c r="K85" s="184">
        <v>4063.0949999999998</v>
      </c>
      <c r="L85" s="121">
        <f t="shared" si="157"/>
        <v>903.04899999999998</v>
      </c>
      <c r="M85" s="122">
        <f t="shared" si="158"/>
        <v>4099.8424599999998</v>
      </c>
      <c r="N85" s="122">
        <f t="shared" si="159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108"/>
        <v>268.92999999999984</v>
      </c>
      <c r="S85" s="122">
        <f t="shared" si="109"/>
        <v>1220.9421999999993</v>
      </c>
      <c r="T85" s="122"/>
      <c r="U85" s="120">
        <f t="shared" si="110"/>
        <v>4225.212199999999</v>
      </c>
      <c r="V85" s="121">
        <v>4645.0029999999997</v>
      </c>
      <c r="W85" s="121">
        <f t="shared" si="111"/>
        <v>312.97800000000007</v>
      </c>
      <c r="X85" s="122">
        <f t="shared" si="112"/>
        <v>1420.9201200000002</v>
      </c>
      <c r="Y85" s="122">
        <v>3000</v>
      </c>
      <c r="Z85" s="120">
        <f t="shared" si="113"/>
        <v>2646.1323199999988</v>
      </c>
      <c r="AA85" s="121">
        <f>VLOOKUP(B85,Лист3!$A$2:$C$175,3,FALSE)</f>
        <v>4926.0990000000002</v>
      </c>
      <c r="AB85" s="121">
        <f t="shared" si="114"/>
        <v>281.09600000000046</v>
      </c>
      <c r="AC85" s="122">
        <f t="shared" si="115"/>
        <v>1276.1758400000022</v>
      </c>
      <c r="AD85" s="122"/>
      <c r="AE85" s="120">
        <f t="shared" si="116"/>
        <v>3922.308160000001</v>
      </c>
      <c r="AF85" s="121">
        <f>VLOOKUP(A85,Лист4!$A$2:$F$175,6,FALSE)</f>
        <v>5154.0600000000004</v>
      </c>
      <c r="AG85" s="121">
        <f t="shared" si="117"/>
        <v>227.96100000000024</v>
      </c>
      <c r="AH85" s="122">
        <f t="shared" si="118"/>
        <v>1034.942940000001</v>
      </c>
      <c r="AI85" s="122">
        <v>3000</v>
      </c>
      <c r="AJ85" s="120">
        <f t="shared" si="119"/>
        <v>1957.2511000000022</v>
      </c>
      <c r="AK85" s="121">
        <f>VLOOKUP(A85,Лист6!$A$2:$F$175,6,FALSE)</f>
        <v>5388.0630000000001</v>
      </c>
      <c r="AL85" s="121">
        <f t="shared" si="120"/>
        <v>234.0029999999997</v>
      </c>
      <c r="AM85" s="122">
        <f t="shared" si="121"/>
        <v>1062.3736199999987</v>
      </c>
      <c r="AN85" s="122"/>
      <c r="AO85" s="120">
        <f t="shared" si="122"/>
        <v>3019.6247200000007</v>
      </c>
      <c r="AP85" s="123">
        <v>5580.0990000000002</v>
      </c>
      <c r="AQ85" s="121">
        <f t="shared" si="123"/>
        <v>192.03600000000006</v>
      </c>
      <c r="AR85" s="121">
        <f t="shared" si="124"/>
        <v>871.84344000000033</v>
      </c>
      <c r="AS85" s="121">
        <v>3000</v>
      </c>
      <c r="AT85" s="120">
        <f t="shared" si="125"/>
        <v>891.46816000000126</v>
      </c>
      <c r="AU85" s="123">
        <v>5785.0969999999998</v>
      </c>
      <c r="AV85" s="121">
        <f t="shared" si="126"/>
        <v>204.99799999999959</v>
      </c>
      <c r="AW85" s="122">
        <f t="shared" si="127"/>
        <v>930.69091999999819</v>
      </c>
      <c r="AX85" s="121"/>
      <c r="AY85" s="120">
        <f t="shared" si="128"/>
        <v>1822.1590799999994</v>
      </c>
      <c r="AZ85" s="123">
        <v>5967.0230000000001</v>
      </c>
      <c r="BA85" s="121">
        <f t="shared" si="161"/>
        <v>181.92600000000039</v>
      </c>
      <c r="BB85" s="122">
        <f t="shared" si="162"/>
        <v>875.06406000000175</v>
      </c>
      <c r="BC85" s="121"/>
      <c r="BD85" s="120">
        <f t="shared" si="129"/>
        <v>2697.223140000001</v>
      </c>
      <c r="BE85" s="123">
        <v>6094.0450000000001</v>
      </c>
      <c r="BF85" s="121">
        <f t="shared" si="130"/>
        <v>127.02199999999993</v>
      </c>
      <c r="BG85" s="122">
        <f t="shared" si="131"/>
        <v>610.97581999999966</v>
      </c>
      <c r="BH85" s="121"/>
      <c r="BI85" s="120">
        <f t="shared" si="132"/>
        <v>3308.1989600000006</v>
      </c>
      <c r="BJ85" s="170">
        <v>6307.0889999999999</v>
      </c>
      <c r="BK85" s="121">
        <f t="shared" si="133"/>
        <v>213.04399999999987</v>
      </c>
      <c r="BL85" s="122">
        <f t="shared" si="134"/>
        <v>1024.7416399999993</v>
      </c>
      <c r="BM85" s="121"/>
      <c r="BN85" s="144">
        <f t="shared" si="135"/>
        <v>4332.9405999999999</v>
      </c>
      <c r="BO85" s="123"/>
      <c r="BP85" s="121">
        <v>0</v>
      </c>
      <c r="BQ85" s="122">
        <f t="shared" si="137"/>
        <v>0</v>
      </c>
      <c r="BR85" s="121">
        <v>3500</v>
      </c>
      <c r="BS85" s="180">
        <f t="shared" si="138"/>
        <v>832.9405999999999</v>
      </c>
      <c r="BT85" s="123">
        <v>0</v>
      </c>
      <c r="BU85" s="121">
        <f t="shared" si="139"/>
        <v>0</v>
      </c>
      <c r="BV85" s="122">
        <f t="shared" si="140"/>
        <v>0</v>
      </c>
      <c r="BW85" s="121"/>
      <c r="BX85" s="180">
        <f t="shared" si="141"/>
        <v>832.9405999999999</v>
      </c>
      <c r="BY85" s="230"/>
      <c r="BZ85" s="111">
        <f>BY85-BT85</f>
        <v>0</v>
      </c>
      <c r="CA85" s="122">
        <f t="shared" si="142"/>
        <v>0</v>
      </c>
      <c r="CB85" s="121"/>
      <c r="CC85" s="180">
        <f t="shared" si="143"/>
        <v>832.9405999999999</v>
      </c>
      <c r="CD85" s="230"/>
      <c r="CE85" s="111">
        <f t="shared" si="144"/>
        <v>0</v>
      </c>
      <c r="CF85" s="122">
        <f t="shared" si="145"/>
        <v>0</v>
      </c>
      <c r="CG85" s="121"/>
      <c r="CH85" s="180">
        <f t="shared" si="146"/>
        <v>832.9405999999999</v>
      </c>
      <c r="CI85" s="230"/>
      <c r="CJ85" s="111">
        <f t="shared" si="165"/>
        <v>0</v>
      </c>
      <c r="CK85" s="122">
        <f t="shared" si="163"/>
        <v>0</v>
      </c>
      <c r="CL85" s="121"/>
      <c r="CM85" s="180">
        <f t="shared" si="164"/>
        <v>832.9405999999999</v>
      </c>
      <c r="CN85" s="121"/>
      <c r="CO85" s="196">
        <f t="shared" si="147"/>
        <v>832.9405999999999</v>
      </c>
      <c r="CP85" s="111"/>
      <c r="CQ85" s="196">
        <f t="shared" si="148"/>
        <v>832.9405999999999</v>
      </c>
      <c r="CR85" s="111"/>
      <c r="CS85" s="196">
        <f t="shared" si="149"/>
        <v>832.9405999999999</v>
      </c>
      <c r="CT85" s="111"/>
      <c r="CU85" s="196">
        <f t="shared" si="150"/>
        <v>832.9405999999999</v>
      </c>
      <c r="CV85" s="111"/>
      <c r="CW85" s="196">
        <f t="shared" si="151"/>
        <v>832.9405999999999</v>
      </c>
      <c r="CX85" s="111"/>
      <c r="CY85" s="196">
        <f t="shared" si="152"/>
        <v>832.9405999999999</v>
      </c>
      <c r="CZ85" s="111"/>
      <c r="DA85" s="196">
        <f t="shared" si="153"/>
        <v>832.9405999999999</v>
      </c>
      <c r="DB85" s="111"/>
      <c r="DC85" s="196">
        <f t="shared" si="154"/>
        <v>832.9405999999999</v>
      </c>
      <c r="DD85" s="111"/>
      <c r="DE85" s="196">
        <f t="shared" si="90"/>
        <v>832.9405999999999</v>
      </c>
      <c r="DF85" s="111"/>
      <c r="DG85" s="196">
        <f t="shared" si="91"/>
        <v>832.9405999999999</v>
      </c>
      <c r="DH85" s="111"/>
      <c r="DI85" s="196">
        <f t="shared" si="92"/>
        <v>832.9405999999999</v>
      </c>
      <c r="DJ85" s="111"/>
      <c r="DK85" s="196">
        <f t="shared" si="93"/>
        <v>832.9405999999999</v>
      </c>
      <c r="DL85" s="111"/>
      <c r="DM85" s="196">
        <f t="shared" si="94"/>
        <v>832.9405999999999</v>
      </c>
      <c r="DN85" s="111"/>
      <c r="DO85" s="196">
        <f t="shared" si="95"/>
        <v>832.9405999999999</v>
      </c>
      <c r="DP85" s="111"/>
      <c r="DQ85" s="196">
        <f t="shared" si="96"/>
        <v>832.9405999999999</v>
      </c>
      <c r="DR85" s="111"/>
      <c r="DS85" s="196">
        <f t="shared" si="97"/>
        <v>832.9405999999999</v>
      </c>
      <c r="DT85" s="111"/>
      <c r="DU85" s="196">
        <f t="shared" si="98"/>
        <v>832.9405999999999</v>
      </c>
      <c r="DV85" s="111"/>
      <c r="DW85" s="196">
        <f t="shared" si="99"/>
        <v>832.9405999999999</v>
      </c>
      <c r="DX85" s="111"/>
      <c r="DY85" s="196">
        <f t="shared" si="100"/>
        <v>832.9405999999999</v>
      </c>
      <c r="DZ85" s="111"/>
      <c r="EA85" s="196">
        <f t="shared" si="101"/>
        <v>832.9405999999999</v>
      </c>
      <c r="EB85" s="111"/>
      <c r="EC85" s="196">
        <f t="shared" si="102"/>
        <v>832.9405999999999</v>
      </c>
      <c r="ED85" s="111"/>
      <c r="EE85" s="196">
        <f t="shared" si="103"/>
        <v>832.9405999999999</v>
      </c>
      <c r="EF85" s="111"/>
      <c r="EG85" s="196">
        <f t="shared" si="104"/>
        <v>832.9405999999999</v>
      </c>
      <c r="EH85" s="111"/>
      <c r="EI85" s="196">
        <f t="shared" si="105"/>
        <v>832.9405999999999</v>
      </c>
      <c r="EJ85" s="111"/>
      <c r="EK85" s="196">
        <f t="shared" si="106"/>
        <v>832.9405999999999</v>
      </c>
      <c r="EL85" s="111"/>
      <c r="EM85" s="196">
        <f t="shared" si="107"/>
        <v>832.9405999999999</v>
      </c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55"/>
        <v>196.07599999999999</v>
      </c>
      <c r="J86" s="122">
        <f t="shared" si="156"/>
        <v>819.59767999999997</v>
      </c>
      <c r="K86" s="184">
        <v>549.04</v>
      </c>
      <c r="L86" s="121">
        <f t="shared" si="157"/>
        <v>352.96399999999994</v>
      </c>
      <c r="M86" s="122">
        <f t="shared" si="158"/>
        <v>1602.4565599999999</v>
      </c>
      <c r="N86" s="122">
        <f t="shared" si="159"/>
        <v>2422.0542399999999</v>
      </c>
      <c r="O86" s="122">
        <v>0</v>
      </c>
      <c r="P86" s="120">
        <f t="shared" si="160"/>
        <v>2422.0542399999999</v>
      </c>
      <c r="Q86" s="121">
        <v>594</v>
      </c>
      <c r="R86" s="121">
        <f t="shared" si="108"/>
        <v>44.960000000000036</v>
      </c>
      <c r="S86" s="122">
        <f t="shared" si="109"/>
        <v>204.11840000000018</v>
      </c>
      <c r="T86" s="122"/>
      <c r="U86" s="120">
        <f t="shared" si="110"/>
        <v>2626.1726400000002</v>
      </c>
      <c r="V86" s="121">
        <v>632.05799999999999</v>
      </c>
      <c r="W86" s="121">
        <f t="shared" si="111"/>
        <v>38.057999999999993</v>
      </c>
      <c r="X86" s="122">
        <f t="shared" si="112"/>
        <v>172.78331999999997</v>
      </c>
      <c r="Y86" s="122"/>
      <c r="Z86" s="120">
        <f t="shared" si="113"/>
        <v>2798.9559600000002</v>
      </c>
      <c r="AA86" s="121">
        <f>VLOOKUP(B86,Лист3!$A$2:$C$175,3,FALSE)</f>
        <v>667.06200000000001</v>
      </c>
      <c r="AB86" s="121">
        <f t="shared" si="114"/>
        <v>35.004000000000019</v>
      </c>
      <c r="AC86" s="122">
        <f t="shared" si="115"/>
        <v>158.91816000000009</v>
      </c>
      <c r="AD86" s="122">
        <v>200</v>
      </c>
      <c r="AE86" s="120">
        <f t="shared" si="116"/>
        <v>2757.8741200000004</v>
      </c>
      <c r="AF86" s="121">
        <f>VLOOKUP(A86,Лист4!$A$2:$F$175,6,FALSE)</f>
        <v>695.08900000000006</v>
      </c>
      <c r="AG86" s="121">
        <f t="shared" si="117"/>
        <v>28.027000000000044</v>
      </c>
      <c r="AH86" s="122">
        <f t="shared" si="118"/>
        <v>127.2425800000002</v>
      </c>
      <c r="AI86" s="122"/>
      <c r="AJ86" s="120">
        <f t="shared" si="119"/>
        <v>2885.1167000000005</v>
      </c>
      <c r="AK86" s="121">
        <f>VLOOKUP(A86,Лист6!$A$2:$F$175,6,FALSE)</f>
        <v>728.07799999999997</v>
      </c>
      <c r="AL86" s="121">
        <f t="shared" si="120"/>
        <v>32.988999999999919</v>
      </c>
      <c r="AM86" s="122">
        <f t="shared" si="121"/>
        <v>149.77005999999963</v>
      </c>
      <c r="AN86" s="122"/>
      <c r="AO86" s="120">
        <f t="shared" si="122"/>
        <v>3034.8867600000003</v>
      </c>
      <c r="AP86" s="123">
        <v>811.029</v>
      </c>
      <c r="AQ86" s="121">
        <f t="shared" si="123"/>
        <v>82.951000000000022</v>
      </c>
      <c r="AR86" s="121">
        <f t="shared" si="124"/>
        <v>376.59754000000009</v>
      </c>
      <c r="AS86" s="121"/>
      <c r="AT86" s="120">
        <f t="shared" si="125"/>
        <v>3411.4843000000005</v>
      </c>
      <c r="AU86" s="123">
        <v>894.01400000000001</v>
      </c>
      <c r="AV86" s="121">
        <f t="shared" si="126"/>
        <v>82.985000000000014</v>
      </c>
      <c r="AW86" s="122">
        <f t="shared" si="127"/>
        <v>376.75190000000009</v>
      </c>
      <c r="AX86" s="121"/>
      <c r="AY86" s="120">
        <f t="shared" si="128"/>
        <v>3788.2362000000007</v>
      </c>
      <c r="AZ86" s="123">
        <v>998.06600000000003</v>
      </c>
      <c r="BA86" s="121">
        <f t="shared" si="161"/>
        <v>104.05200000000002</v>
      </c>
      <c r="BB86" s="122">
        <f t="shared" si="162"/>
        <v>500.49012000000005</v>
      </c>
      <c r="BC86" s="121"/>
      <c r="BD86" s="120">
        <f t="shared" si="129"/>
        <v>4288.7263200000007</v>
      </c>
      <c r="BE86" s="123">
        <v>1051.047</v>
      </c>
      <c r="BF86" s="121">
        <f t="shared" si="130"/>
        <v>52.980999999999995</v>
      </c>
      <c r="BG86" s="122">
        <f t="shared" si="131"/>
        <v>254.83860999999996</v>
      </c>
      <c r="BH86" s="121"/>
      <c r="BI86" s="120">
        <f t="shared" si="132"/>
        <v>4543.5649300000005</v>
      </c>
      <c r="BJ86" s="123">
        <v>1111.0440000000001</v>
      </c>
      <c r="BK86" s="121">
        <f t="shared" si="133"/>
        <v>59.997000000000071</v>
      </c>
      <c r="BL86" s="122">
        <f t="shared" si="134"/>
        <v>288.5855700000003</v>
      </c>
      <c r="BM86" s="121">
        <v>5000</v>
      </c>
      <c r="BN86" s="120">
        <f t="shared" si="135"/>
        <v>-167.84949999999935</v>
      </c>
      <c r="BO86" s="123">
        <v>1238.0440000000001</v>
      </c>
      <c r="BP86" s="121">
        <f t="shared" si="136"/>
        <v>127</v>
      </c>
      <c r="BQ86" s="122">
        <f t="shared" si="137"/>
        <v>610.87</v>
      </c>
      <c r="BR86" s="121"/>
      <c r="BS86" s="120">
        <f t="shared" si="138"/>
        <v>443.02050000000065</v>
      </c>
      <c r="BT86" s="123">
        <v>1268.0309999999999</v>
      </c>
      <c r="BU86" s="121">
        <f t="shared" si="139"/>
        <v>29.986999999999853</v>
      </c>
      <c r="BV86" s="122">
        <f t="shared" si="140"/>
        <v>144.23746999999929</v>
      </c>
      <c r="BW86" s="121"/>
      <c r="BX86" s="120">
        <f t="shared" si="141"/>
        <v>587.25796999999989</v>
      </c>
      <c r="BY86" s="170">
        <v>1311</v>
      </c>
      <c r="BZ86" s="111">
        <f t="shared" si="89"/>
        <v>42.969000000000051</v>
      </c>
      <c r="CA86" s="122">
        <f t="shared" si="142"/>
        <v>206.68089000000023</v>
      </c>
      <c r="CB86" s="121"/>
      <c r="CC86" s="144">
        <f t="shared" si="143"/>
        <v>793.93886000000009</v>
      </c>
      <c r="CD86" s="123"/>
      <c r="CE86" s="111"/>
      <c r="CF86" s="122">
        <f t="shared" si="145"/>
        <v>0</v>
      </c>
      <c r="CG86" s="121"/>
      <c r="CH86" s="180">
        <f t="shared" si="146"/>
        <v>793.93886000000009</v>
      </c>
      <c r="CI86" s="123"/>
      <c r="CJ86" s="111">
        <f t="shared" si="165"/>
        <v>0</v>
      </c>
      <c r="CK86" s="122">
        <f t="shared" si="163"/>
        <v>0</v>
      </c>
      <c r="CL86" s="121"/>
      <c r="CM86" s="180">
        <f t="shared" si="164"/>
        <v>793.93886000000009</v>
      </c>
      <c r="CN86" s="121"/>
      <c r="CO86" s="196">
        <f t="shared" si="147"/>
        <v>793.93886000000009</v>
      </c>
      <c r="CP86" s="111"/>
      <c r="CQ86" s="196">
        <f t="shared" si="148"/>
        <v>793.93886000000009</v>
      </c>
      <c r="CR86" s="111"/>
      <c r="CS86" s="196">
        <f t="shared" si="149"/>
        <v>793.93886000000009</v>
      </c>
      <c r="CT86" s="111"/>
      <c r="CU86" s="196">
        <f t="shared" si="150"/>
        <v>793.93886000000009</v>
      </c>
      <c r="CV86" s="111"/>
      <c r="CW86" s="196">
        <f t="shared" si="151"/>
        <v>793.93886000000009</v>
      </c>
      <c r="CX86" s="111"/>
      <c r="CY86" s="196">
        <f t="shared" si="152"/>
        <v>793.93886000000009</v>
      </c>
      <c r="CZ86" s="111"/>
      <c r="DA86" s="196">
        <f t="shared" si="153"/>
        <v>793.93886000000009</v>
      </c>
      <c r="DB86" s="111"/>
      <c r="DC86" s="196">
        <f t="shared" si="154"/>
        <v>793.93886000000009</v>
      </c>
      <c r="DD86" s="111"/>
      <c r="DE86" s="196">
        <f t="shared" si="90"/>
        <v>793.93886000000009</v>
      </c>
      <c r="DF86" s="111">
        <v>795</v>
      </c>
      <c r="DG86" s="196">
        <f t="shared" si="91"/>
        <v>-1.0611399999999094</v>
      </c>
      <c r="DH86" s="111"/>
      <c r="DI86" s="196">
        <f t="shared" si="92"/>
        <v>-1.0611399999999094</v>
      </c>
      <c r="DJ86" s="111"/>
      <c r="DK86" s="196">
        <f t="shared" si="93"/>
        <v>-1.0611399999999094</v>
      </c>
      <c r="DL86" s="111"/>
      <c r="DM86" s="196">
        <f t="shared" si="94"/>
        <v>-1.0611399999999094</v>
      </c>
      <c r="DN86" s="111"/>
      <c r="DO86" s="196">
        <f t="shared" si="95"/>
        <v>-1.0611399999999094</v>
      </c>
      <c r="DP86" s="111"/>
      <c r="DQ86" s="196">
        <f t="shared" si="96"/>
        <v>-1.0611399999999094</v>
      </c>
      <c r="DR86" s="111"/>
      <c r="DS86" s="196">
        <f t="shared" si="97"/>
        <v>-1.0611399999999094</v>
      </c>
      <c r="DT86" s="111"/>
      <c r="DU86" s="196">
        <f t="shared" si="98"/>
        <v>-1.0611399999999094</v>
      </c>
      <c r="DV86" s="111"/>
      <c r="DW86" s="196">
        <f t="shared" si="99"/>
        <v>-1.0611399999999094</v>
      </c>
      <c r="DX86" s="111"/>
      <c r="DY86" s="196">
        <f t="shared" si="100"/>
        <v>-1.0611399999999094</v>
      </c>
      <c r="DZ86" s="111"/>
      <c r="EA86" s="196">
        <f t="shared" si="101"/>
        <v>-1.0611399999999094</v>
      </c>
      <c r="EB86" s="111"/>
      <c r="EC86" s="196">
        <f t="shared" si="102"/>
        <v>-1.0611399999999094</v>
      </c>
      <c r="ED86" s="111"/>
      <c r="EE86" s="196">
        <f t="shared" si="103"/>
        <v>-1.0611399999999094</v>
      </c>
      <c r="EF86" s="111"/>
      <c r="EG86" s="196">
        <f t="shared" si="104"/>
        <v>-1.0611399999999094</v>
      </c>
      <c r="EH86" s="111"/>
      <c r="EI86" s="196">
        <f t="shared" si="105"/>
        <v>-1.0611399999999094</v>
      </c>
      <c r="EJ86" s="111"/>
      <c r="EK86" s="196">
        <f t="shared" si="106"/>
        <v>-1.0611399999999094</v>
      </c>
      <c r="EL86" s="111"/>
      <c r="EM86" s="196">
        <f t="shared" si="107"/>
        <v>-1.0611399999999094</v>
      </c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71">G87/4.18</f>
        <v>0</v>
      </c>
      <c r="G87" s="222">
        <v>0</v>
      </c>
      <c r="H87" s="223">
        <v>234.00700000000001</v>
      </c>
      <c r="I87" s="96">
        <f t="shared" si="155"/>
        <v>169.958</v>
      </c>
      <c r="J87" s="224">
        <f t="shared" si="156"/>
        <v>710.42443999999989</v>
      </c>
      <c r="K87" s="225">
        <v>267.06099999999998</v>
      </c>
      <c r="L87" s="96">
        <f t="shared" si="157"/>
        <v>33.053999999999974</v>
      </c>
      <c r="M87" s="224">
        <f t="shared" si="158"/>
        <v>150.06515999999988</v>
      </c>
      <c r="N87" s="224">
        <f t="shared" si="159"/>
        <v>860.48959999999977</v>
      </c>
      <c r="O87" s="224">
        <v>0</v>
      </c>
      <c r="P87" s="226">
        <f t="shared" si="160"/>
        <v>1124.9695999999999</v>
      </c>
      <c r="Q87" s="96">
        <v>268.06299999999999</v>
      </c>
      <c r="R87" s="96">
        <f t="shared" si="108"/>
        <v>1.0020000000000095</v>
      </c>
      <c r="S87" s="224">
        <f t="shared" si="109"/>
        <v>4.5490800000000435</v>
      </c>
      <c r="T87" s="224"/>
      <c r="U87" s="226">
        <f t="shared" si="110"/>
        <v>1129.5186799999999</v>
      </c>
      <c r="V87" s="96">
        <v>268.06299999999999</v>
      </c>
      <c r="W87" s="96">
        <f t="shared" si="111"/>
        <v>0</v>
      </c>
      <c r="X87" s="224">
        <f t="shared" si="112"/>
        <v>0</v>
      </c>
      <c r="Y87" s="224"/>
      <c r="Z87" s="226">
        <f t="shared" si="113"/>
        <v>1129.5186799999999</v>
      </c>
      <c r="AA87" s="96">
        <v>268.084</v>
      </c>
      <c r="AB87" s="96">
        <f t="shared" si="114"/>
        <v>2.1000000000015007E-2</v>
      </c>
      <c r="AC87" s="224">
        <f t="shared" si="115"/>
        <v>9.5340000000068134E-2</v>
      </c>
      <c r="AD87" s="224"/>
      <c r="AE87" s="226">
        <f t="shared" si="116"/>
        <v>1129.61402</v>
      </c>
      <c r="AF87" s="96">
        <f>VLOOKUP(A87,Лист4!$A$2:$F$175,6,FALSE)</f>
        <v>268.084</v>
      </c>
      <c r="AG87" s="96">
        <f t="shared" si="117"/>
        <v>0</v>
      </c>
      <c r="AH87" s="224">
        <f t="shared" si="118"/>
        <v>0</v>
      </c>
      <c r="AI87" s="224"/>
      <c r="AJ87" s="226">
        <f t="shared" si="119"/>
        <v>1129.61402</v>
      </c>
      <c r="AK87" s="96">
        <f>VLOOKUP(A87,Лист6!$A$2:$F$175,6,FALSE)</f>
        <v>280.053</v>
      </c>
      <c r="AL87" s="96">
        <f t="shared" si="120"/>
        <v>11.968999999999994</v>
      </c>
      <c r="AM87" s="224">
        <f t="shared" si="121"/>
        <v>54.339259999999975</v>
      </c>
      <c r="AN87" s="224"/>
      <c r="AO87" s="226">
        <f t="shared" si="122"/>
        <v>1183.9532799999999</v>
      </c>
      <c r="AP87" s="91">
        <v>324.03800000000001</v>
      </c>
      <c r="AQ87" s="96">
        <f t="shared" si="123"/>
        <v>43.985000000000014</v>
      </c>
      <c r="AR87" s="96">
        <f t="shared" si="124"/>
        <v>199.69190000000006</v>
      </c>
      <c r="AS87" s="96"/>
      <c r="AT87" s="226">
        <f t="shared" si="125"/>
        <v>1383.64518</v>
      </c>
      <c r="AU87" s="91">
        <v>331.08499999999998</v>
      </c>
      <c r="AV87" s="96">
        <f t="shared" si="126"/>
        <v>7.0469999999999686</v>
      </c>
      <c r="AW87" s="224">
        <f t="shared" si="127"/>
        <v>31.993379999999856</v>
      </c>
      <c r="AX87" s="96"/>
      <c r="AY87" s="226">
        <f t="shared" si="128"/>
        <v>1415.6385599999999</v>
      </c>
      <c r="AZ87" s="91">
        <v>331.08499999999998</v>
      </c>
      <c r="BA87" s="96">
        <f t="shared" si="161"/>
        <v>0</v>
      </c>
      <c r="BB87" s="224">
        <f t="shared" si="162"/>
        <v>0</v>
      </c>
      <c r="BC87" s="96"/>
      <c r="BD87" s="226">
        <f t="shared" si="129"/>
        <v>1415.6385599999999</v>
      </c>
      <c r="BE87" s="91">
        <v>332.02300000000002</v>
      </c>
      <c r="BF87" s="96">
        <f t="shared" si="130"/>
        <v>0.93800000000004502</v>
      </c>
      <c r="BG87" s="224">
        <f t="shared" si="131"/>
        <v>4.5117800000002166</v>
      </c>
      <c r="BH87" s="96"/>
      <c r="BI87" s="226">
        <f t="shared" si="132"/>
        <v>1420.1503400000001</v>
      </c>
      <c r="BJ87" s="91">
        <v>332.06900000000002</v>
      </c>
      <c r="BK87" s="96">
        <f t="shared" si="133"/>
        <v>4.5999999999992269E-2</v>
      </c>
      <c r="BL87" s="224">
        <f t="shared" si="134"/>
        <v>0.22125999999996279</v>
      </c>
      <c r="BM87" s="96"/>
      <c r="BN87" s="226">
        <f t="shared" si="135"/>
        <v>1420.3716000000002</v>
      </c>
      <c r="BO87" s="91">
        <v>332.07600000000002</v>
      </c>
      <c r="BP87" s="96">
        <f t="shared" si="136"/>
        <v>7.0000000000050022E-3</v>
      </c>
      <c r="BQ87" s="224">
        <f t="shared" si="137"/>
        <v>3.3670000000024056E-2</v>
      </c>
      <c r="BR87" s="96"/>
      <c r="BS87" s="226">
        <f t="shared" si="138"/>
        <v>1420.4052700000002</v>
      </c>
      <c r="BT87" s="91">
        <v>332.07600000000002</v>
      </c>
      <c r="BU87" s="96">
        <f t="shared" si="139"/>
        <v>0</v>
      </c>
      <c r="BV87" s="224">
        <f t="shared" si="140"/>
        <v>0</v>
      </c>
      <c r="BW87" s="96"/>
      <c r="BX87" s="226">
        <f t="shared" si="141"/>
        <v>1420.4052700000002</v>
      </c>
      <c r="BY87" s="91">
        <v>332.07600000000002</v>
      </c>
      <c r="BZ87" s="217">
        <f t="shared" si="89"/>
        <v>0</v>
      </c>
      <c r="CA87" s="224">
        <f t="shared" si="142"/>
        <v>0</v>
      </c>
      <c r="CB87" s="96"/>
      <c r="CC87" s="226">
        <f t="shared" si="143"/>
        <v>1420.4052700000002</v>
      </c>
      <c r="CD87" s="91">
        <v>332.07600000000002</v>
      </c>
      <c r="CE87" s="217">
        <f t="shared" si="144"/>
        <v>0</v>
      </c>
      <c r="CF87" s="224">
        <f t="shared" si="145"/>
        <v>0</v>
      </c>
      <c r="CG87" s="96"/>
      <c r="CH87" s="226">
        <f t="shared" si="146"/>
        <v>1420.4052700000002</v>
      </c>
      <c r="CI87" s="91">
        <v>332.07600000000002</v>
      </c>
      <c r="CJ87" s="217">
        <f t="shared" si="165"/>
        <v>0</v>
      </c>
      <c r="CK87" s="224">
        <f t="shared" si="163"/>
        <v>0</v>
      </c>
      <c r="CL87" s="96"/>
      <c r="CM87" s="287">
        <f t="shared" si="164"/>
        <v>1420.4052700000002</v>
      </c>
      <c r="CN87" s="217"/>
      <c r="CO87" s="289">
        <f t="shared" si="147"/>
        <v>1420.4052700000002</v>
      </c>
      <c r="CP87" s="217"/>
      <c r="CQ87" s="289">
        <f t="shared" si="148"/>
        <v>1420.4052700000002</v>
      </c>
      <c r="CR87" s="217"/>
      <c r="CS87" s="289">
        <f t="shared" si="149"/>
        <v>1420.4052700000002</v>
      </c>
      <c r="CT87" s="217"/>
      <c r="CU87" s="289">
        <f t="shared" si="150"/>
        <v>1420.4052700000002</v>
      </c>
      <c r="CV87" s="217"/>
      <c r="CW87" s="289">
        <f t="shared" si="151"/>
        <v>1420.4052700000002</v>
      </c>
      <c r="CX87" s="217"/>
      <c r="CY87" s="289">
        <f t="shared" si="152"/>
        <v>1420.4052700000002</v>
      </c>
      <c r="CZ87" s="217"/>
      <c r="DA87" s="289">
        <f t="shared" si="153"/>
        <v>1420.4052700000002</v>
      </c>
      <c r="DB87" s="217"/>
      <c r="DC87" s="289">
        <f t="shared" si="154"/>
        <v>1420.4052700000002</v>
      </c>
      <c r="DD87" s="217"/>
      <c r="DE87" s="289">
        <f t="shared" si="90"/>
        <v>1420.4052700000002</v>
      </c>
      <c r="DF87" s="217"/>
      <c r="DG87" s="289">
        <f t="shared" si="91"/>
        <v>1420.4052700000002</v>
      </c>
      <c r="DH87" s="217"/>
      <c r="DI87" s="289">
        <f t="shared" si="92"/>
        <v>1420.4052700000002</v>
      </c>
      <c r="DJ87" s="217"/>
      <c r="DK87" s="289">
        <f t="shared" si="93"/>
        <v>1420.4052700000002</v>
      </c>
      <c r="DL87" s="217"/>
      <c r="DM87" s="289">
        <f t="shared" si="94"/>
        <v>1420.4052700000002</v>
      </c>
      <c r="DN87" s="217"/>
      <c r="DO87" s="289">
        <f t="shared" si="95"/>
        <v>1420.4052700000002</v>
      </c>
      <c r="DP87" s="217"/>
      <c r="DQ87" s="289">
        <f t="shared" si="96"/>
        <v>1420.4052700000002</v>
      </c>
      <c r="DR87" s="217"/>
      <c r="DS87" s="289">
        <f t="shared" si="97"/>
        <v>1420.4052700000002</v>
      </c>
      <c r="DT87" s="217"/>
      <c r="DU87" s="289">
        <f t="shared" si="98"/>
        <v>1420.4052700000002</v>
      </c>
      <c r="DV87" s="217"/>
      <c r="DW87" s="289">
        <f t="shared" si="99"/>
        <v>1420.4052700000002</v>
      </c>
      <c r="DX87" s="217"/>
      <c r="DY87" s="289">
        <f t="shared" si="100"/>
        <v>1420.4052700000002</v>
      </c>
      <c r="DZ87" s="217"/>
      <c r="EA87" s="289">
        <f t="shared" si="101"/>
        <v>1420.4052700000002</v>
      </c>
      <c r="EB87" s="217"/>
      <c r="EC87" s="289">
        <f t="shared" si="102"/>
        <v>1420.4052700000002</v>
      </c>
      <c r="ED87" s="217"/>
      <c r="EE87" s="289">
        <f t="shared" si="103"/>
        <v>1420.4052700000002</v>
      </c>
      <c r="EF87" s="217"/>
      <c r="EG87" s="289">
        <f t="shared" si="104"/>
        <v>1420.4052700000002</v>
      </c>
      <c r="EH87" s="217"/>
      <c r="EI87" s="289">
        <f t="shared" si="105"/>
        <v>1420.4052700000002</v>
      </c>
      <c r="EJ87" s="217"/>
      <c r="EK87" s="289">
        <f t="shared" si="106"/>
        <v>1420.4052700000002</v>
      </c>
      <c r="EL87" s="217"/>
      <c r="EM87" s="289">
        <f t="shared" si="107"/>
        <v>1420.4052700000002</v>
      </c>
    </row>
    <row r="88" spans="1:246" s="137" customFormat="1" ht="30.75" customHeight="1" thickBot="1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71"/>
        <v>417.96411483253587</v>
      </c>
      <c r="G88" s="182">
        <v>1747.09</v>
      </c>
      <c r="H88" s="183">
        <v>5418.0060000000003</v>
      </c>
      <c r="I88" s="121">
        <f t="shared" si="155"/>
        <v>2307.9840000000004</v>
      </c>
      <c r="J88" s="122">
        <f t="shared" si="156"/>
        <v>9647.3731200000002</v>
      </c>
      <c r="K88" s="184">
        <v>9601.0849999999991</v>
      </c>
      <c r="L88" s="121">
        <f t="shared" si="157"/>
        <v>4183.0789999999988</v>
      </c>
      <c r="M88" s="122">
        <f t="shared" si="158"/>
        <v>18991.178659999994</v>
      </c>
      <c r="N88" s="122">
        <f t="shared" si="159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108"/>
        <v>2739.9970000000012</v>
      </c>
      <c r="S88" s="122">
        <f t="shared" si="109"/>
        <v>12439.586380000006</v>
      </c>
      <c r="T88" s="122"/>
      <c r="U88" s="133">
        <f t="shared" si="110"/>
        <v>24078.026380000007</v>
      </c>
      <c r="V88" s="121">
        <v>15585.072</v>
      </c>
      <c r="W88" s="134">
        <f t="shared" si="111"/>
        <v>3243.99</v>
      </c>
      <c r="X88" s="135">
        <f t="shared" si="112"/>
        <v>14727.714599999999</v>
      </c>
      <c r="Y88" s="135"/>
      <c r="Z88" s="133">
        <f t="shared" si="113"/>
        <v>38805.740980000002</v>
      </c>
      <c r="AA88" s="134">
        <f>VLOOKUP(B88,Лист3!$A$2:$C$175,3,FALSE)</f>
        <v>18997.080000000002</v>
      </c>
      <c r="AB88" s="134">
        <f t="shared" si="114"/>
        <v>3412.0080000000016</v>
      </c>
      <c r="AC88" s="135">
        <f t="shared" si="115"/>
        <v>15490.516320000008</v>
      </c>
      <c r="AD88" s="135">
        <v>40000</v>
      </c>
      <c r="AE88" s="133">
        <f t="shared" si="116"/>
        <v>14296.257300000012</v>
      </c>
      <c r="AF88" s="139">
        <f>VLOOKUP(A88,Лист4!$A$2:$F$175,6,FALSE)</f>
        <v>21620.072</v>
      </c>
      <c r="AG88" s="134">
        <f t="shared" si="117"/>
        <v>2622.9919999999984</v>
      </c>
      <c r="AH88" s="135">
        <f t="shared" si="118"/>
        <v>11908.383679999994</v>
      </c>
      <c r="AI88" s="135"/>
      <c r="AJ88" s="147">
        <f t="shared" si="119"/>
        <v>26204.640980000004</v>
      </c>
      <c r="AK88" s="134"/>
      <c r="AL88" s="134"/>
      <c r="AM88" s="135">
        <f t="shared" si="121"/>
        <v>0</v>
      </c>
      <c r="AN88" s="135"/>
      <c r="AO88" s="133">
        <f t="shared" si="122"/>
        <v>26204.640980000004</v>
      </c>
      <c r="AP88" s="136"/>
      <c r="AQ88" s="134">
        <f t="shared" si="123"/>
        <v>0</v>
      </c>
      <c r="AR88" s="134">
        <f t="shared" si="124"/>
        <v>0</v>
      </c>
      <c r="AS88" s="134"/>
      <c r="AT88" s="133">
        <f t="shared" si="125"/>
        <v>26204.640980000004</v>
      </c>
      <c r="AU88" s="136"/>
      <c r="AV88" s="134">
        <f t="shared" si="126"/>
        <v>0</v>
      </c>
      <c r="AW88" s="135">
        <f t="shared" si="127"/>
        <v>0</v>
      </c>
      <c r="AX88" s="134"/>
      <c r="AY88" s="133">
        <f t="shared" si="128"/>
        <v>26204.640980000004</v>
      </c>
      <c r="AZ88" s="136"/>
      <c r="BA88" s="134">
        <f t="shared" si="161"/>
        <v>0</v>
      </c>
      <c r="BB88" s="122">
        <f t="shared" si="162"/>
        <v>0</v>
      </c>
      <c r="BC88" s="134"/>
      <c r="BD88" s="133">
        <f t="shared" si="129"/>
        <v>26204.640980000004</v>
      </c>
      <c r="BE88" s="136"/>
      <c r="BF88" s="134">
        <f t="shared" si="130"/>
        <v>0</v>
      </c>
      <c r="BG88" s="122">
        <f t="shared" si="131"/>
        <v>0</v>
      </c>
      <c r="BH88" s="134"/>
      <c r="BI88" s="133">
        <f t="shared" si="132"/>
        <v>26204.640980000004</v>
      </c>
      <c r="BJ88" s="136"/>
      <c r="BK88" s="134">
        <f t="shared" si="133"/>
        <v>0</v>
      </c>
      <c r="BL88" s="122">
        <f t="shared" si="134"/>
        <v>0</v>
      </c>
      <c r="BM88" s="134"/>
      <c r="BN88" s="198">
        <f t="shared" si="135"/>
        <v>26204.640980000004</v>
      </c>
      <c r="BO88" s="136"/>
      <c r="BP88" s="121">
        <f t="shared" si="136"/>
        <v>0</v>
      </c>
      <c r="BQ88" s="122">
        <f t="shared" si="137"/>
        <v>0</v>
      </c>
      <c r="BR88" s="134"/>
      <c r="BS88" s="120">
        <f t="shared" si="138"/>
        <v>26204.640980000004</v>
      </c>
      <c r="BT88" s="136"/>
      <c r="BU88" s="121">
        <f t="shared" si="139"/>
        <v>0</v>
      </c>
      <c r="BV88" s="122">
        <f t="shared" si="140"/>
        <v>0</v>
      </c>
      <c r="BW88" s="134"/>
      <c r="BX88" s="120">
        <f t="shared" si="141"/>
        <v>26204.640980000004</v>
      </c>
      <c r="BY88" s="136"/>
      <c r="BZ88" s="111">
        <f t="shared" si="89"/>
        <v>0</v>
      </c>
      <c r="CA88" s="122">
        <f t="shared" si="142"/>
        <v>0</v>
      </c>
      <c r="CB88" s="134"/>
      <c r="CC88" s="120">
        <f t="shared" si="143"/>
        <v>26204.640980000004</v>
      </c>
      <c r="CD88" s="136"/>
      <c r="CE88" s="111">
        <f t="shared" si="144"/>
        <v>0</v>
      </c>
      <c r="CF88" s="122">
        <f t="shared" si="145"/>
        <v>0</v>
      </c>
      <c r="CG88" s="134"/>
      <c r="CH88" s="120">
        <f t="shared" si="146"/>
        <v>26204.640980000004</v>
      </c>
      <c r="CI88" s="136"/>
      <c r="CJ88" s="111">
        <f t="shared" si="165"/>
        <v>0</v>
      </c>
      <c r="CK88" s="122">
        <f t="shared" si="163"/>
        <v>0</v>
      </c>
      <c r="CL88" s="134"/>
      <c r="CM88" s="120">
        <f t="shared" si="164"/>
        <v>26204.640980000004</v>
      </c>
      <c r="CN88" s="134"/>
      <c r="CO88" s="196">
        <f t="shared" si="147"/>
        <v>26204.640980000004</v>
      </c>
      <c r="CP88" s="111"/>
      <c r="CQ88" s="196">
        <f t="shared" si="148"/>
        <v>26204.640980000004</v>
      </c>
      <c r="CR88" s="111"/>
      <c r="CS88" s="196">
        <f t="shared" si="149"/>
        <v>26204.640980000004</v>
      </c>
      <c r="CT88" s="111"/>
      <c r="CU88" s="196">
        <f t="shared" si="150"/>
        <v>26204.640980000004</v>
      </c>
      <c r="CV88" s="111"/>
      <c r="CW88" s="196">
        <f t="shared" si="151"/>
        <v>26204.640980000004</v>
      </c>
      <c r="CX88" s="111"/>
      <c r="CY88" s="196">
        <f t="shared" si="152"/>
        <v>26204.640980000004</v>
      </c>
      <c r="CZ88" s="111"/>
      <c r="DA88" s="196">
        <f t="shared" si="153"/>
        <v>26204.640980000004</v>
      </c>
      <c r="DB88" s="111"/>
      <c r="DC88" s="196">
        <f t="shared" si="154"/>
        <v>26204.640980000004</v>
      </c>
      <c r="DD88" s="111"/>
      <c r="DE88" s="196">
        <f t="shared" si="90"/>
        <v>26204.640980000004</v>
      </c>
      <c r="DF88" s="111"/>
      <c r="DG88" s="196">
        <f t="shared" si="91"/>
        <v>26204.640980000004</v>
      </c>
      <c r="DH88" s="111">
        <v>26204.639999999999</v>
      </c>
      <c r="DI88" s="196">
        <f t="shared" si="92"/>
        <v>9.8000000434694812E-4</v>
      </c>
      <c r="DJ88" s="111"/>
      <c r="DK88" s="196">
        <f t="shared" si="93"/>
        <v>9.8000000434694812E-4</v>
      </c>
      <c r="DL88" s="111"/>
      <c r="DM88" s="196">
        <f t="shared" si="94"/>
        <v>9.8000000434694812E-4</v>
      </c>
      <c r="DN88" s="111"/>
      <c r="DO88" s="196">
        <f t="shared" si="95"/>
        <v>9.8000000434694812E-4</v>
      </c>
      <c r="DP88" s="111"/>
      <c r="DQ88" s="196">
        <f t="shared" si="96"/>
        <v>9.8000000434694812E-4</v>
      </c>
      <c r="DR88" s="111"/>
      <c r="DS88" s="196">
        <f t="shared" si="97"/>
        <v>9.8000000434694812E-4</v>
      </c>
      <c r="DT88" s="111"/>
      <c r="DU88" s="196">
        <f t="shared" si="98"/>
        <v>9.8000000434694812E-4</v>
      </c>
      <c r="DV88" s="111"/>
      <c r="DW88" s="196">
        <f t="shared" si="99"/>
        <v>9.8000000434694812E-4</v>
      </c>
      <c r="DX88" s="111"/>
      <c r="DY88" s="196">
        <f t="shared" si="100"/>
        <v>9.8000000434694812E-4</v>
      </c>
      <c r="DZ88" s="111"/>
      <c r="EA88" s="196">
        <f t="shared" si="101"/>
        <v>9.8000000434694812E-4</v>
      </c>
      <c r="EB88" s="111"/>
      <c r="EC88" s="196">
        <f t="shared" si="102"/>
        <v>9.8000000434694812E-4</v>
      </c>
      <c r="ED88" s="111"/>
      <c r="EE88" s="196">
        <f t="shared" si="103"/>
        <v>9.8000000434694812E-4</v>
      </c>
      <c r="EF88" s="111"/>
      <c r="EG88" s="196">
        <f t="shared" si="104"/>
        <v>9.8000000434694812E-4</v>
      </c>
      <c r="EH88" s="111"/>
      <c r="EI88" s="196">
        <f t="shared" si="105"/>
        <v>9.8000000434694812E-4</v>
      </c>
      <c r="EJ88" s="111"/>
      <c r="EK88" s="196">
        <f t="shared" si="106"/>
        <v>9.8000000434694812E-4</v>
      </c>
      <c r="EL88" s="111"/>
      <c r="EM88" s="196">
        <f t="shared" si="107"/>
        <v>9.8000000434694812E-4</v>
      </c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55"/>
        <v>0</v>
      </c>
      <c r="J89" s="224">
        <f t="shared" si="156"/>
        <v>0</v>
      </c>
      <c r="K89" s="225">
        <v>8.2000000000000003E-2</v>
      </c>
      <c r="L89" s="96">
        <f t="shared" si="157"/>
        <v>0</v>
      </c>
      <c r="M89" s="224">
        <f t="shared" si="158"/>
        <v>0</v>
      </c>
      <c r="N89" s="224">
        <f t="shared" si="159"/>
        <v>0.13</v>
      </c>
      <c r="O89" s="224"/>
      <c r="P89" s="226">
        <f t="shared" si="160"/>
        <v>0.35</v>
      </c>
      <c r="Q89" s="96">
        <v>8.2000000000000003E-2</v>
      </c>
      <c r="R89" s="96">
        <f t="shared" si="108"/>
        <v>0</v>
      </c>
      <c r="S89" s="224">
        <f t="shared" si="109"/>
        <v>0</v>
      </c>
      <c r="T89" s="224"/>
      <c r="U89" s="226">
        <f t="shared" si="110"/>
        <v>0.35</v>
      </c>
      <c r="V89" s="96">
        <v>8.2000000000000003E-2</v>
      </c>
      <c r="W89" s="96">
        <f t="shared" si="111"/>
        <v>0</v>
      </c>
      <c r="X89" s="224">
        <f t="shared" si="112"/>
        <v>0</v>
      </c>
      <c r="Y89" s="224"/>
      <c r="Z89" s="226">
        <f t="shared" si="113"/>
        <v>0.35</v>
      </c>
      <c r="AA89" s="96">
        <f>VLOOKUP(B89,Лист3!$A$2:$C$175,3,FALSE)</f>
        <v>8.2000000000000003E-2</v>
      </c>
      <c r="AB89" s="96">
        <f t="shared" si="114"/>
        <v>0</v>
      </c>
      <c r="AC89" s="224">
        <f t="shared" si="115"/>
        <v>0</v>
      </c>
      <c r="AD89" s="224"/>
      <c r="AE89" s="226">
        <f t="shared" si="116"/>
        <v>0.35</v>
      </c>
      <c r="AF89" s="96">
        <f>VLOOKUP(A89,Лист4!$A$2:$F$175,6,FALSE)</f>
        <v>8.2000000000000003E-2</v>
      </c>
      <c r="AG89" s="96">
        <f t="shared" si="117"/>
        <v>0</v>
      </c>
      <c r="AH89" s="224">
        <f t="shared" si="118"/>
        <v>0</v>
      </c>
      <c r="AI89" s="224"/>
      <c r="AJ89" s="226">
        <f t="shared" si="119"/>
        <v>0.35</v>
      </c>
      <c r="AK89" s="96">
        <f>VLOOKUP(A89,Лист6!$A$2:$F$175,6,FALSE)</f>
        <v>8.2000000000000003E-2</v>
      </c>
      <c r="AL89" s="96">
        <f t="shared" si="120"/>
        <v>0</v>
      </c>
      <c r="AM89" s="224">
        <f t="shared" si="121"/>
        <v>0</v>
      </c>
      <c r="AN89" s="224"/>
      <c r="AO89" s="226">
        <f>AJ89+AM89-AN89</f>
        <v>0.35</v>
      </c>
      <c r="AP89" s="91">
        <v>8.2000000000000003E-2</v>
      </c>
      <c r="AQ89" s="96">
        <f t="shared" si="123"/>
        <v>0</v>
      </c>
      <c r="AR89" s="96">
        <f t="shared" si="124"/>
        <v>0</v>
      </c>
      <c r="AS89" s="96"/>
      <c r="AT89" s="226">
        <f t="shared" si="125"/>
        <v>0.35</v>
      </c>
      <c r="AU89" s="91">
        <v>8.2000000000000003E-2</v>
      </c>
      <c r="AV89" s="96">
        <f>AU89-AP89</f>
        <v>0</v>
      </c>
      <c r="AW89" s="224">
        <f t="shared" si="127"/>
        <v>0</v>
      </c>
      <c r="AX89" s="96"/>
      <c r="AY89" s="226">
        <f t="shared" si="128"/>
        <v>0.35</v>
      </c>
      <c r="AZ89" s="91">
        <v>8.2000000000000003E-2</v>
      </c>
      <c r="BA89" s="96">
        <f>AZ89-AU89</f>
        <v>0</v>
      </c>
      <c r="BB89" s="224">
        <f t="shared" si="162"/>
        <v>0</v>
      </c>
      <c r="BC89" s="96"/>
      <c r="BD89" s="226">
        <f t="shared" si="129"/>
        <v>0.35</v>
      </c>
      <c r="BE89" s="91">
        <v>8.2000000000000003E-2</v>
      </c>
      <c r="BF89" s="96">
        <f t="shared" si="130"/>
        <v>0</v>
      </c>
      <c r="BG89" s="224">
        <f t="shared" si="131"/>
        <v>0</v>
      </c>
      <c r="BH89" s="96"/>
      <c r="BI89" s="226">
        <f t="shared" si="132"/>
        <v>0.35</v>
      </c>
      <c r="BJ89" s="91">
        <v>8.2000000000000003E-2</v>
      </c>
      <c r="BK89" s="96">
        <f t="shared" si="133"/>
        <v>0</v>
      </c>
      <c r="BL89" s="224">
        <f t="shared" si="134"/>
        <v>0</v>
      </c>
      <c r="BM89" s="96"/>
      <c r="BN89" s="226">
        <f t="shared" si="135"/>
        <v>0.35</v>
      </c>
      <c r="BO89" s="91">
        <v>8.2000000000000003E-2</v>
      </c>
      <c r="BP89" s="96">
        <f t="shared" si="136"/>
        <v>0</v>
      </c>
      <c r="BQ89" s="224">
        <f t="shared" si="137"/>
        <v>0</v>
      </c>
      <c r="BR89" s="96"/>
      <c r="BS89" s="226">
        <f t="shared" si="138"/>
        <v>0.35</v>
      </c>
      <c r="BT89" s="91">
        <v>8.2000000000000003E-2</v>
      </c>
      <c r="BU89" s="96">
        <f t="shared" si="139"/>
        <v>0</v>
      </c>
      <c r="BV89" s="224">
        <f t="shared" si="140"/>
        <v>0</v>
      </c>
      <c r="BW89" s="96"/>
      <c r="BX89" s="226">
        <f t="shared" si="141"/>
        <v>0.35</v>
      </c>
      <c r="BY89" s="91">
        <v>8.2000000000000003E-2</v>
      </c>
      <c r="BZ89" s="217">
        <f t="shared" si="89"/>
        <v>0</v>
      </c>
      <c r="CA89" s="224">
        <f t="shared" si="142"/>
        <v>0</v>
      </c>
      <c r="CB89" s="96"/>
      <c r="CC89" s="226">
        <f t="shared" si="143"/>
        <v>0.35</v>
      </c>
      <c r="CD89" s="91">
        <v>8.2000000000000003E-2</v>
      </c>
      <c r="CE89" s="217">
        <f t="shared" si="144"/>
        <v>0</v>
      </c>
      <c r="CF89" s="224">
        <f t="shared" si="145"/>
        <v>0</v>
      </c>
      <c r="CG89" s="96"/>
      <c r="CH89" s="226">
        <f t="shared" si="146"/>
        <v>0.35</v>
      </c>
      <c r="CI89" s="91">
        <v>8.2000000000000003E-2</v>
      </c>
      <c r="CJ89" s="217">
        <f t="shared" si="165"/>
        <v>0</v>
      </c>
      <c r="CK89" s="224">
        <f t="shared" si="163"/>
        <v>0</v>
      </c>
      <c r="CL89" s="96"/>
      <c r="CM89" s="287">
        <f t="shared" si="164"/>
        <v>0.35</v>
      </c>
      <c r="CN89" s="217"/>
      <c r="CO89" s="289">
        <f t="shared" si="147"/>
        <v>0.35</v>
      </c>
      <c r="CP89" s="217"/>
      <c r="CQ89" s="289">
        <f t="shared" si="148"/>
        <v>0.35</v>
      </c>
      <c r="CR89" s="217"/>
      <c r="CS89" s="289">
        <f t="shared" si="149"/>
        <v>0.35</v>
      </c>
      <c r="CT89" s="217"/>
      <c r="CU89" s="289">
        <f t="shared" si="150"/>
        <v>0.35</v>
      </c>
      <c r="CV89" s="217"/>
      <c r="CW89" s="289">
        <f t="shared" si="151"/>
        <v>0.35</v>
      </c>
      <c r="CX89" s="217"/>
      <c r="CY89" s="289">
        <f t="shared" si="152"/>
        <v>0.35</v>
      </c>
      <c r="CZ89" s="217"/>
      <c r="DA89" s="289">
        <f t="shared" si="153"/>
        <v>0.35</v>
      </c>
      <c r="DB89" s="217"/>
      <c r="DC89" s="289">
        <f t="shared" si="154"/>
        <v>0.35</v>
      </c>
      <c r="DD89" s="217"/>
      <c r="DE89" s="289">
        <f t="shared" si="90"/>
        <v>0.35</v>
      </c>
      <c r="DF89" s="217"/>
      <c r="DG89" s="289">
        <f t="shared" si="91"/>
        <v>0.35</v>
      </c>
      <c r="DH89" s="217"/>
      <c r="DI89" s="289">
        <f t="shared" si="92"/>
        <v>0.35</v>
      </c>
      <c r="DJ89" s="217"/>
      <c r="DK89" s="289">
        <f t="shared" si="93"/>
        <v>0.35</v>
      </c>
      <c r="DL89" s="217"/>
      <c r="DM89" s="289">
        <f t="shared" si="94"/>
        <v>0.35</v>
      </c>
      <c r="DN89" s="217"/>
      <c r="DO89" s="289">
        <f t="shared" si="95"/>
        <v>0.35</v>
      </c>
      <c r="DP89" s="217"/>
      <c r="DQ89" s="289">
        <f t="shared" si="96"/>
        <v>0.35</v>
      </c>
      <c r="DR89" s="217"/>
      <c r="DS89" s="289">
        <f t="shared" si="97"/>
        <v>0.35</v>
      </c>
      <c r="DT89" s="217"/>
      <c r="DU89" s="289">
        <f t="shared" si="98"/>
        <v>0.35</v>
      </c>
      <c r="DV89" s="217"/>
      <c r="DW89" s="289">
        <f t="shared" si="99"/>
        <v>0.35</v>
      </c>
      <c r="DX89" s="217"/>
      <c r="DY89" s="289">
        <f t="shared" si="100"/>
        <v>0.35</v>
      </c>
      <c r="DZ89" s="217"/>
      <c r="EA89" s="289">
        <f t="shared" si="101"/>
        <v>0.35</v>
      </c>
      <c r="EB89" s="217"/>
      <c r="EC89" s="289">
        <f t="shared" si="102"/>
        <v>0.35</v>
      </c>
      <c r="ED89" s="217"/>
      <c r="EE89" s="289">
        <f t="shared" si="103"/>
        <v>0.35</v>
      </c>
      <c r="EF89" s="217"/>
      <c r="EG89" s="289">
        <f t="shared" si="104"/>
        <v>0.35</v>
      </c>
      <c r="EH89" s="217"/>
      <c r="EI89" s="289">
        <f t="shared" si="105"/>
        <v>0.35</v>
      </c>
      <c r="EJ89" s="217"/>
      <c r="EK89" s="289">
        <f t="shared" si="106"/>
        <v>0.35</v>
      </c>
      <c r="EL89" s="217"/>
      <c r="EM89" s="289">
        <f t="shared" si="107"/>
        <v>0.35</v>
      </c>
    </row>
    <row r="90" spans="1:246" s="176" customFormat="1" ht="15.75" customHeight="1" thickBot="1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55"/>
        <v>61.050999999999988</v>
      </c>
      <c r="J90" s="122">
        <f t="shared" si="156"/>
        <v>255.19317999999993</v>
      </c>
      <c r="K90" s="184">
        <v>479.00599999999997</v>
      </c>
      <c r="L90" s="121">
        <f t="shared" si="157"/>
        <v>126.93299999999999</v>
      </c>
      <c r="M90" s="122">
        <f t="shared" si="158"/>
        <v>576.27581999999995</v>
      </c>
      <c r="N90" s="122">
        <f t="shared" si="159"/>
        <v>831.46899999999982</v>
      </c>
      <c r="O90" s="122">
        <v>400</v>
      </c>
      <c r="P90" s="120">
        <v>429.9</v>
      </c>
      <c r="Q90" s="121">
        <v>481.05</v>
      </c>
      <c r="R90" s="121">
        <f t="shared" si="108"/>
        <v>2.0440000000000396</v>
      </c>
      <c r="S90" s="122">
        <f t="shared" si="109"/>
        <v>9.279760000000179</v>
      </c>
      <c r="T90" s="122"/>
      <c r="U90" s="177">
        <f t="shared" si="110"/>
        <v>439.17976000000016</v>
      </c>
      <c r="V90" s="121">
        <v>509.08699999999999</v>
      </c>
      <c r="W90" s="148">
        <f t="shared" si="111"/>
        <v>28.036999999999978</v>
      </c>
      <c r="X90" s="174">
        <f t="shared" si="112"/>
        <v>127.28797999999991</v>
      </c>
      <c r="Y90" s="174">
        <v>500</v>
      </c>
      <c r="Z90" s="177">
        <f t="shared" si="113"/>
        <v>66.467740000000049</v>
      </c>
      <c r="AA90" s="148">
        <f>VLOOKUP(B90,Лист3!$A$2:$C$175,3,FALSE)</f>
        <v>528.07100000000003</v>
      </c>
      <c r="AB90" s="148">
        <f t="shared" si="114"/>
        <v>18.984000000000037</v>
      </c>
      <c r="AC90" s="174">
        <f t="shared" si="115"/>
        <v>86.187360000000169</v>
      </c>
      <c r="AD90" s="174"/>
      <c r="AE90" s="177">
        <f t="shared" si="116"/>
        <v>152.65510000000023</v>
      </c>
      <c r="AF90" s="148">
        <f>VLOOKUP(A90,Лист4!$A$2:$F$175,6,FALSE)</f>
        <v>529.00300000000004</v>
      </c>
      <c r="AG90" s="148">
        <f t="shared" si="117"/>
        <v>0.93200000000001637</v>
      </c>
      <c r="AH90" s="174">
        <f t="shared" si="118"/>
        <v>4.2312800000000745</v>
      </c>
      <c r="AI90" s="174">
        <v>300</v>
      </c>
      <c r="AJ90" s="177">
        <f t="shared" si="119"/>
        <v>-143.11361999999968</v>
      </c>
      <c r="AK90" s="148">
        <f>VLOOKUP(A90,Лист6!$A$2:$F$175,6,FALSE)</f>
        <v>556.05600000000004</v>
      </c>
      <c r="AL90" s="148">
        <f t="shared" si="120"/>
        <v>27.052999999999997</v>
      </c>
      <c r="AM90" s="174">
        <f t="shared" si="121"/>
        <v>122.82061999999999</v>
      </c>
      <c r="AN90" s="174"/>
      <c r="AO90" s="177">
        <f t="shared" si="122"/>
        <v>-20.292999999999694</v>
      </c>
      <c r="AP90" s="175">
        <v>567.053</v>
      </c>
      <c r="AQ90" s="148">
        <f t="shared" si="123"/>
        <v>10.996999999999957</v>
      </c>
      <c r="AR90" s="148">
        <f t="shared" si="124"/>
        <v>49.926379999999803</v>
      </c>
      <c r="AS90" s="148">
        <v>150</v>
      </c>
      <c r="AT90" s="177">
        <f t="shared" si="125"/>
        <v>-120.3666199999999</v>
      </c>
      <c r="AU90" s="175">
        <v>599.00400000000002</v>
      </c>
      <c r="AV90" s="148">
        <f t="shared" si="126"/>
        <v>31.951000000000022</v>
      </c>
      <c r="AW90" s="174">
        <f t="shared" si="127"/>
        <v>145.0575400000001</v>
      </c>
      <c r="AX90" s="148"/>
      <c r="AY90" s="177">
        <f t="shared" si="128"/>
        <v>24.690920000000204</v>
      </c>
      <c r="AZ90" s="170">
        <v>599.00400000000002</v>
      </c>
      <c r="BA90" s="148">
        <f t="shared" ref="BA90:BA153" si="172">AZ90-AU90</f>
        <v>0</v>
      </c>
      <c r="BB90" s="122">
        <f t="shared" si="162"/>
        <v>0</v>
      </c>
      <c r="BC90" s="148"/>
      <c r="BD90" s="144">
        <f t="shared" si="129"/>
        <v>24.690920000000204</v>
      </c>
      <c r="BE90" s="175"/>
      <c r="BF90" s="148"/>
      <c r="BG90" s="174">
        <f t="shared" si="131"/>
        <v>0</v>
      </c>
      <c r="BH90" s="148"/>
      <c r="BI90" s="177">
        <f t="shared" si="132"/>
        <v>24.690920000000204</v>
      </c>
      <c r="BJ90" s="175"/>
      <c r="BK90" s="148">
        <f t="shared" si="133"/>
        <v>0</v>
      </c>
      <c r="BL90" s="174">
        <f t="shared" si="134"/>
        <v>0</v>
      </c>
      <c r="BM90" s="148"/>
      <c r="BN90" s="198">
        <f t="shared" si="135"/>
        <v>24.690920000000204</v>
      </c>
      <c r="BO90" s="175"/>
      <c r="BP90" s="121">
        <f t="shared" si="136"/>
        <v>0</v>
      </c>
      <c r="BQ90" s="122">
        <f t="shared" si="137"/>
        <v>0</v>
      </c>
      <c r="BR90" s="148"/>
      <c r="BS90" s="120">
        <f t="shared" si="138"/>
        <v>24.690920000000204</v>
      </c>
      <c r="BT90" s="175"/>
      <c r="BU90" s="121">
        <f t="shared" si="139"/>
        <v>0</v>
      </c>
      <c r="BV90" s="122">
        <f t="shared" si="140"/>
        <v>0</v>
      </c>
      <c r="BW90" s="148"/>
      <c r="BX90" s="120">
        <f t="shared" si="141"/>
        <v>24.690920000000204</v>
      </c>
      <c r="BY90" s="175"/>
      <c r="BZ90" s="111">
        <f t="shared" si="89"/>
        <v>0</v>
      </c>
      <c r="CA90" s="122">
        <f t="shared" si="142"/>
        <v>0</v>
      </c>
      <c r="CB90" s="148"/>
      <c r="CC90" s="120">
        <f t="shared" si="143"/>
        <v>24.690920000000204</v>
      </c>
      <c r="CD90" s="175"/>
      <c r="CE90" s="111">
        <f t="shared" si="144"/>
        <v>0</v>
      </c>
      <c r="CF90" s="122">
        <f t="shared" si="145"/>
        <v>0</v>
      </c>
      <c r="CG90" s="148"/>
      <c r="CH90" s="120">
        <f t="shared" si="146"/>
        <v>24.690920000000204</v>
      </c>
      <c r="CI90" s="175"/>
      <c r="CJ90" s="111">
        <f t="shared" si="165"/>
        <v>0</v>
      </c>
      <c r="CK90" s="122">
        <f t="shared" si="163"/>
        <v>0</v>
      </c>
      <c r="CL90" s="148"/>
      <c r="CM90" s="120">
        <f t="shared" si="164"/>
        <v>24.690920000000204</v>
      </c>
      <c r="CN90" s="148"/>
      <c r="CO90" s="196">
        <f t="shared" si="147"/>
        <v>24.690920000000204</v>
      </c>
      <c r="CP90" s="111"/>
      <c r="CQ90" s="196">
        <f t="shared" si="148"/>
        <v>24.690920000000204</v>
      </c>
      <c r="CR90" s="111"/>
      <c r="CS90" s="196">
        <f t="shared" si="149"/>
        <v>24.690920000000204</v>
      </c>
      <c r="CT90" s="111"/>
      <c r="CU90" s="196">
        <f t="shared" si="150"/>
        <v>24.690920000000204</v>
      </c>
      <c r="CV90" s="111"/>
      <c r="CW90" s="196">
        <f t="shared" si="151"/>
        <v>24.690920000000204</v>
      </c>
      <c r="CX90" s="111"/>
      <c r="CY90" s="196">
        <f t="shared" si="152"/>
        <v>24.690920000000204</v>
      </c>
      <c r="CZ90" s="111"/>
      <c r="DA90" s="196">
        <f t="shared" si="153"/>
        <v>24.690920000000204</v>
      </c>
      <c r="DB90" s="111"/>
      <c r="DC90" s="196">
        <f t="shared" si="154"/>
        <v>24.690920000000204</v>
      </c>
      <c r="DD90" s="111"/>
      <c r="DE90" s="196">
        <f t="shared" si="90"/>
        <v>24.690920000000204</v>
      </c>
      <c r="DF90" s="111"/>
      <c r="DG90" s="196">
        <f t="shared" si="91"/>
        <v>24.690920000000204</v>
      </c>
      <c r="DH90" s="111"/>
      <c r="DI90" s="196">
        <f t="shared" si="92"/>
        <v>24.690920000000204</v>
      </c>
      <c r="DJ90" s="111"/>
      <c r="DK90" s="196">
        <f t="shared" si="93"/>
        <v>24.690920000000204</v>
      </c>
      <c r="DL90" s="111"/>
      <c r="DM90" s="196">
        <f t="shared" si="94"/>
        <v>24.690920000000204</v>
      </c>
      <c r="DN90" s="111"/>
      <c r="DO90" s="196">
        <f t="shared" si="95"/>
        <v>24.690920000000204</v>
      </c>
      <c r="DP90" s="111"/>
      <c r="DQ90" s="196">
        <f t="shared" si="96"/>
        <v>24.690920000000204</v>
      </c>
      <c r="DR90" s="111"/>
      <c r="DS90" s="196">
        <f t="shared" si="97"/>
        <v>24.690920000000204</v>
      </c>
      <c r="DT90" s="111"/>
      <c r="DU90" s="196">
        <f t="shared" si="98"/>
        <v>24.690920000000204</v>
      </c>
      <c r="DV90" s="111"/>
      <c r="DW90" s="196">
        <f t="shared" si="99"/>
        <v>24.690920000000204</v>
      </c>
      <c r="DX90" s="111"/>
      <c r="DY90" s="196">
        <f t="shared" si="100"/>
        <v>24.690920000000204</v>
      </c>
      <c r="DZ90" s="111"/>
      <c r="EA90" s="196">
        <f t="shared" si="101"/>
        <v>24.690920000000204</v>
      </c>
      <c r="EB90" s="111"/>
      <c r="EC90" s="196">
        <f t="shared" si="102"/>
        <v>24.690920000000204</v>
      </c>
      <c r="ED90" s="111"/>
      <c r="EE90" s="196">
        <f t="shared" si="103"/>
        <v>24.690920000000204</v>
      </c>
      <c r="EF90" s="111"/>
      <c r="EG90" s="196">
        <f t="shared" si="104"/>
        <v>24.690920000000204</v>
      </c>
      <c r="EH90" s="111"/>
      <c r="EI90" s="196">
        <f t="shared" si="105"/>
        <v>24.690920000000204</v>
      </c>
      <c r="EJ90" s="111"/>
      <c r="EK90" s="196">
        <f t="shared" si="106"/>
        <v>24.690920000000204</v>
      </c>
      <c r="EL90" s="111"/>
      <c r="EM90" s="196">
        <f t="shared" si="107"/>
        <v>24.690920000000204</v>
      </c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55"/>
        <v>22.001999999999999</v>
      </c>
      <c r="J91" s="224">
        <f t="shared" si="156"/>
        <v>91.96835999999999</v>
      </c>
      <c r="K91" s="225">
        <v>86.055999999999997</v>
      </c>
      <c r="L91" s="96">
        <f t="shared" si="157"/>
        <v>64.054000000000002</v>
      </c>
      <c r="M91" s="224">
        <f t="shared" si="158"/>
        <v>290.80516</v>
      </c>
      <c r="N91" s="224">
        <f t="shared" si="159"/>
        <v>382.77351999999996</v>
      </c>
      <c r="O91" s="224">
        <v>0</v>
      </c>
      <c r="P91" s="226">
        <f t="shared" si="160"/>
        <v>382.77351999999996</v>
      </c>
      <c r="Q91" s="96">
        <v>86.055999999999997</v>
      </c>
      <c r="R91" s="96">
        <f t="shared" si="108"/>
        <v>0</v>
      </c>
      <c r="S91" s="224">
        <f t="shared" si="109"/>
        <v>0</v>
      </c>
      <c r="T91" s="224"/>
      <c r="U91" s="226">
        <f t="shared" si="110"/>
        <v>382.77351999999996</v>
      </c>
      <c r="V91" s="96">
        <v>98.043999999999997</v>
      </c>
      <c r="W91" s="96">
        <f t="shared" si="111"/>
        <v>11.988</v>
      </c>
      <c r="X91" s="224">
        <f t="shared" si="112"/>
        <v>54.425519999999999</v>
      </c>
      <c r="Y91" s="224"/>
      <c r="Z91" s="226">
        <f t="shared" si="113"/>
        <v>437.19903999999997</v>
      </c>
      <c r="AA91" s="96">
        <f>VLOOKUP(B91,Лист3!$A$2:$C$175,3,FALSE)</f>
        <v>98.043999999999997</v>
      </c>
      <c r="AB91" s="96">
        <f t="shared" si="114"/>
        <v>0</v>
      </c>
      <c r="AC91" s="224">
        <f t="shared" si="115"/>
        <v>0</v>
      </c>
      <c r="AD91" s="224"/>
      <c r="AE91" s="226">
        <f t="shared" si="116"/>
        <v>437.19903999999997</v>
      </c>
      <c r="AF91" s="96">
        <f>VLOOKUP(A91,Лист4!$A$2:$F$175,6,FALSE)</f>
        <v>98.045000000000002</v>
      </c>
      <c r="AG91" s="96">
        <f t="shared" si="117"/>
        <v>1.0000000000047748E-3</v>
      </c>
      <c r="AH91" s="224">
        <f t="shared" si="118"/>
        <v>4.5400000000216777E-3</v>
      </c>
      <c r="AI91" s="224"/>
      <c r="AJ91" s="226">
        <f t="shared" si="119"/>
        <v>437.20357999999999</v>
      </c>
      <c r="AK91" s="96">
        <f>VLOOKUP(A91,Лист6!$A$2:$F$175,6,FALSE)</f>
        <v>102.001</v>
      </c>
      <c r="AL91" s="96">
        <f t="shared" si="120"/>
        <v>3.9560000000000031</v>
      </c>
      <c r="AM91" s="224">
        <f t="shared" si="121"/>
        <v>17.960240000000013</v>
      </c>
      <c r="AN91" s="224"/>
      <c r="AO91" s="226">
        <f t="shared" si="122"/>
        <v>455.16381999999999</v>
      </c>
      <c r="AP91" s="91">
        <v>115.09099999999999</v>
      </c>
      <c r="AQ91" s="96">
        <f t="shared" si="123"/>
        <v>13.089999999999989</v>
      </c>
      <c r="AR91" s="96">
        <f t="shared" si="124"/>
        <v>59.428599999999953</v>
      </c>
      <c r="AS91" s="96"/>
      <c r="AT91" s="226">
        <f t="shared" si="125"/>
        <v>514.59241999999995</v>
      </c>
      <c r="AU91" s="91">
        <v>116.033</v>
      </c>
      <c r="AV91" s="96">
        <f t="shared" si="126"/>
        <v>0.94200000000000728</v>
      </c>
      <c r="AW91" s="224">
        <f t="shared" si="127"/>
        <v>4.2766800000000327</v>
      </c>
      <c r="AX91" s="96"/>
      <c r="AY91" s="226">
        <f t="shared" si="128"/>
        <v>518.8691</v>
      </c>
      <c r="AZ91" s="91">
        <v>120.012</v>
      </c>
      <c r="BA91" s="96">
        <f t="shared" si="172"/>
        <v>3.9789999999999992</v>
      </c>
      <c r="BB91" s="224">
        <f t="shared" si="162"/>
        <v>19.138989999999996</v>
      </c>
      <c r="BC91" s="96"/>
      <c r="BD91" s="226">
        <f t="shared" si="129"/>
        <v>538.00809000000004</v>
      </c>
      <c r="BE91" s="91">
        <v>122.05</v>
      </c>
      <c r="BF91" s="96">
        <f t="shared" si="130"/>
        <v>2.0379999999999967</v>
      </c>
      <c r="BG91" s="224">
        <f t="shared" si="131"/>
        <v>9.8027799999999825</v>
      </c>
      <c r="BH91" s="96"/>
      <c r="BI91" s="226">
        <f t="shared" si="132"/>
        <v>547.81087000000002</v>
      </c>
      <c r="BJ91" s="91">
        <v>126.03700000000001</v>
      </c>
      <c r="BK91" s="96">
        <f t="shared" si="133"/>
        <v>3.987000000000009</v>
      </c>
      <c r="BL91" s="224">
        <f t="shared" si="134"/>
        <v>19.177470000000042</v>
      </c>
      <c r="BM91" s="96"/>
      <c r="BN91" s="226">
        <f t="shared" si="135"/>
        <v>566.98834000000011</v>
      </c>
      <c r="BO91" s="91">
        <v>126.03700000000001</v>
      </c>
      <c r="BP91" s="96">
        <f t="shared" si="136"/>
        <v>0</v>
      </c>
      <c r="BQ91" s="224">
        <f t="shared" si="137"/>
        <v>0</v>
      </c>
      <c r="BR91" s="96"/>
      <c r="BS91" s="226">
        <f t="shared" si="138"/>
        <v>566.98834000000011</v>
      </c>
      <c r="BT91" s="91">
        <v>126.03700000000001</v>
      </c>
      <c r="BU91" s="96">
        <f t="shared" si="139"/>
        <v>0</v>
      </c>
      <c r="BV91" s="224">
        <f t="shared" si="140"/>
        <v>0</v>
      </c>
      <c r="BW91" s="96"/>
      <c r="BX91" s="226">
        <f t="shared" si="141"/>
        <v>566.98834000000011</v>
      </c>
      <c r="BY91" s="91">
        <v>126.03700000000001</v>
      </c>
      <c r="BZ91" s="217">
        <f t="shared" si="89"/>
        <v>0</v>
      </c>
      <c r="CA91" s="224">
        <f t="shared" si="142"/>
        <v>0</v>
      </c>
      <c r="CB91" s="96"/>
      <c r="CC91" s="226">
        <f t="shared" si="143"/>
        <v>566.98834000000011</v>
      </c>
      <c r="CD91" s="91">
        <v>126.03700000000001</v>
      </c>
      <c r="CE91" s="217">
        <f t="shared" si="144"/>
        <v>0</v>
      </c>
      <c r="CF91" s="224">
        <f t="shared" si="145"/>
        <v>0</v>
      </c>
      <c r="CG91" s="96"/>
      <c r="CH91" s="226">
        <f t="shared" si="146"/>
        <v>566.98834000000011</v>
      </c>
      <c r="CI91" s="91">
        <v>126.03700000000001</v>
      </c>
      <c r="CJ91" s="217">
        <f t="shared" si="165"/>
        <v>0</v>
      </c>
      <c r="CK91" s="224">
        <f t="shared" si="163"/>
        <v>0</v>
      </c>
      <c r="CL91" s="96"/>
      <c r="CM91" s="287">
        <f t="shared" si="164"/>
        <v>566.98834000000011</v>
      </c>
      <c r="CN91" s="217"/>
      <c r="CO91" s="289">
        <f t="shared" si="147"/>
        <v>566.98834000000011</v>
      </c>
      <c r="CP91" s="217"/>
      <c r="CQ91" s="289">
        <f t="shared" si="148"/>
        <v>566.98834000000011</v>
      </c>
      <c r="CR91" s="217"/>
      <c r="CS91" s="289">
        <f t="shared" si="149"/>
        <v>566.98834000000011</v>
      </c>
      <c r="CT91" s="217"/>
      <c r="CU91" s="289">
        <f t="shared" si="150"/>
        <v>566.98834000000011</v>
      </c>
      <c r="CV91" s="217"/>
      <c r="CW91" s="289">
        <f t="shared" si="151"/>
        <v>566.98834000000011</v>
      </c>
      <c r="CX91" s="217"/>
      <c r="CY91" s="289">
        <f t="shared" si="152"/>
        <v>566.98834000000011</v>
      </c>
      <c r="CZ91" s="217"/>
      <c r="DA91" s="289">
        <f t="shared" si="153"/>
        <v>566.98834000000011</v>
      </c>
      <c r="DB91" s="217"/>
      <c r="DC91" s="289">
        <f t="shared" si="154"/>
        <v>566.98834000000011</v>
      </c>
      <c r="DD91" s="217"/>
      <c r="DE91" s="289">
        <f t="shared" si="90"/>
        <v>566.98834000000011</v>
      </c>
      <c r="DF91" s="217"/>
      <c r="DG91" s="289">
        <f t="shared" si="91"/>
        <v>566.98834000000011</v>
      </c>
      <c r="DH91" s="217"/>
      <c r="DI91" s="289">
        <f t="shared" si="92"/>
        <v>566.98834000000011</v>
      </c>
      <c r="DJ91" s="217"/>
      <c r="DK91" s="289">
        <f t="shared" si="93"/>
        <v>566.98834000000011</v>
      </c>
      <c r="DL91" s="217"/>
      <c r="DM91" s="289">
        <f t="shared" si="94"/>
        <v>566.98834000000011</v>
      </c>
      <c r="DN91" s="217"/>
      <c r="DO91" s="289">
        <f t="shared" si="95"/>
        <v>566.98834000000011</v>
      </c>
      <c r="DP91" s="217"/>
      <c r="DQ91" s="289">
        <f t="shared" si="96"/>
        <v>566.98834000000011</v>
      </c>
      <c r="DR91" s="217"/>
      <c r="DS91" s="289">
        <f t="shared" si="97"/>
        <v>566.98834000000011</v>
      </c>
      <c r="DT91" s="217"/>
      <c r="DU91" s="289">
        <f t="shared" si="98"/>
        <v>566.98834000000011</v>
      </c>
      <c r="DV91" s="217"/>
      <c r="DW91" s="289">
        <f t="shared" si="99"/>
        <v>566.98834000000011</v>
      </c>
      <c r="DX91" s="217"/>
      <c r="DY91" s="289">
        <f t="shared" si="100"/>
        <v>566.98834000000011</v>
      </c>
      <c r="DZ91" s="217"/>
      <c r="EA91" s="289">
        <f t="shared" si="101"/>
        <v>566.98834000000011</v>
      </c>
      <c r="EB91" s="217"/>
      <c r="EC91" s="289">
        <f t="shared" si="102"/>
        <v>566.98834000000011</v>
      </c>
      <c r="ED91" s="217"/>
      <c r="EE91" s="289">
        <f t="shared" si="103"/>
        <v>566.98834000000011</v>
      </c>
      <c r="EF91" s="217"/>
      <c r="EG91" s="289">
        <f t="shared" si="104"/>
        <v>566.98834000000011</v>
      </c>
      <c r="EH91" s="217"/>
      <c r="EI91" s="289">
        <f t="shared" si="105"/>
        <v>566.98834000000011</v>
      </c>
      <c r="EJ91" s="217"/>
      <c r="EK91" s="289">
        <f t="shared" si="106"/>
        <v>566.98834000000011</v>
      </c>
      <c r="EL91" s="217"/>
      <c r="EM91" s="289">
        <f t="shared" si="107"/>
        <v>566.98834000000011</v>
      </c>
    </row>
    <row r="92" spans="1:246" s="124" customFormat="1" ht="15.75" customHeight="1" thickBot="1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73">G92/4.18</f>
        <v>17.940191387559807</v>
      </c>
      <c r="G92" s="182">
        <v>74.989999999999995</v>
      </c>
      <c r="H92" s="183">
        <v>738.01199999999994</v>
      </c>
      <c r="I92" s="121">
        <f t="shared" si="155"/>
        <v>531.97699999999998</v>
      </c>
      <c r="J92" s="122">
        <f t="shared" si="156"/>
        <v>2223.6638599999997</v>
      </c>
      <c r="K92" s="184">
        <v>1204.0070000000001</v>
      </c>
      <c r="L92" s="121">
        <f t="shared" si="157"/>
        <v>465.99500000000012</v>
      </c>
      <c r="M92" s="122">
        <f t="shared" si="158"/>
        <v>2115.6173000000003</v>
      </c>
      <c r="N92" s="122">
        <f t="shared" si="159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108"/>
        <v>0</v>
      </c>
      <c r="S92" s="122">
        <f t="shared" si="109"/>
        <v>0</v>
      </c>
      <c r="T92" s="122"/>
      <c r="U92" s="120">
        <f t="shared" si="110"/>
        <v>-708</v>
      </c>
      <c r="V92" s="121">
        <v>1204.0070000000001</v>
      </c>
      <c r="W92" s="121">
        <f t="shared" si="111"/>
        <v>0</v>
      </c>
      <c r="X92" s="122">
        <f t="shared" si="112"/>
        <v>0</v>
      </c>
      <c r="Y92" s="122"/>
      <c r="Z92" s="120">
        <f t="shared" si="113"/>
        <v>-708</v>
      </c>
      <c r="AA92" s="121">
        <f>VLOOKUP(B92,Лист3!$A$2:$C$175,3,FALSE)</f>
        <v>1204.0070000000001</v>
      </c>
      <c r="AB92" s="121">
        <f t="shared" si="114"/>
        <v>0</v>
      </c>
      <c r="AC92" s="122">
        <f t="shared" si="115"/>
        <v>0</v>
      </c>
      <c r="AD92" s="122"/>
      <c r="AE92" s="120">
        <f t="shared" si="116"/>
        <v>-708</v>
      </c>
      <c r="AF92" s="121">
        <f>VLOOKUP(A92,Лист4!$A$2:$F$175,6,FALSE)</f>
        <v>1204.0070000000001</v>
      </c>
      <c r="AG92" s="121">
        <f t="shared" si="117"/>
        <v>0</v>
      </c>
      <c r="AH92" s="122">
        <f t="shared" si="118"/>
        <v>0</v>
      </c>
      <c r="AI92" s="122"/>
      <c r="AJ92" s="120">
        <f t="shared" si="119"/>
        <v>-708</v>
      </c>
      <c r="AK92" s="121">
        <f>VLOOKUP(A92,Лист6!$A$2:$F$175,6,FALSE)</f>
        <v>1204.0070000000001</v>
      </c>
      <c r="AL92" s="121">
        <f t="shared" si="120"/>
        <v>0</v>
      </c>
      <c r="AM92" s="122">
        <f t="shared" si="121"/>
        <v>0</v>
      </c>
      <c r="AN92" s="122"/>
      <c r="AO92" s="120">
        <f t="shared" si="122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125"/>
        <v>359.11791999999991</v>
      </c>
      <c r="AU92" s="170">
        <v>1597.0920000000001</v>
      </c>
      <c r="AV92" s="121">
        <f t="shared" si="126"/>
        <v>158.03700000000003</v>
      </c>
      <c r="AW92" s="122">
        <f t="shared" si="127"/>
        <v>717.48798000000011</v>
      </c>
      <c r="AX92" s="121"/>
      <c r="AY92" s="144">
        <f t="shared" si="128"/>
        <v>1076.6059</v>
      </c>
      <c r="AZ92" s="123"/>
      <c r="BA92" s="121"/>
      <c r="BB92" s="122">
        <f t="shared" si="162"/>
        <v>0</v>
      </c>
      <c r="BC92" s="121"/>
      <c r="BD92" s="120">
        <f t="shared" si="129"/>
        <v>1076.6059</v>
      </c>
      <c r="BE92" s="123"/>
      <c r="BF92" s="121">
        <f t="shared" si="130"/>
        <v>0</v>
      </c>
      <c r="BG92" s="122">
        <f t="shared" si="131"/>
        <v>0</v>
      </c>
      <c r="BH92" s="121"/>
      <c r="BI92" s="120">
        <f t="shared" si="132"/>
        <v>1076.6059</v>
      </c>
      <c r="BJ92" s="123"/>
      <c r="BK92" s="121">
        <f t="shared" si="133"/>
        <v>0</v>
      </c>
      <c r="BL92" s="122">
        <f t="shared" si="134"/>
        <v>0</v>
      </c>
      <c r="BM92" s="121"/>
      <c r="BN92" s="114">
        <f t="shared" si="135"/>
        <v>1076.6059</v>
      </c>
      <c r="BO92" s="123"/>
      <c r="BP92" s="121">
        <f t="shared" si="136"/>
        <v>0</v>
      </c>
      <c r="BQ92" s="122">
        <f t="shared" si="137"/>
        <v>0</v>
      </c>
      <c r="BR92" s="121"/>
      <c r="BS92" s="120">
        <f t="shared" si="138"/>
        <v>1076.6059</v>
      </c>
      <c r="BT92" s="123"/>
      <c r="BU92" s="121">
        <f t="shared" si="139"/>
        <v>0</v>
      </c>
      <c r="BV92" s="122">
        <f t="shared" si="140"/>
        <v>0</v>
      </c>
      <c r="BW92" s="121"/>
      <c r="BX92" s="120">
        <f t="shared" si="141"/>
        <v>1076.6059</v>
      </c>
      <c r="BY92" s="123"/>
      <c r="BZ92" s="111">
        <f t="shared" si="89"/>
        <v>0</v>
      </c>
      <c r="CA92" s="122">
        <f t="shared" si="142"/>
        <v>0</v>
      </c>
      <c r="CB92" s="121"/>
      <c r="CC92" s="120">
        <f t="shared" si="143"/>
        <v>1076.6059</v>
      </c>
      <c r="CD92" s="123"/>
      <c r="CE92" s="111">
        <f t="shared" si="144"/>
        <v>0</v>
      </c>
      <c r="CF92" s="122">
        <f t="shared" si="145"/>
        <v>0</v>
      </c>
      <c r="CG92" s="121"/>
      <c r="CH92" s="120">
        <f t="shared" si="146"/>
        <v>1076.6059</v>
      </c>
      <c r="CI92" s="123"/>
      <c r="CJ92" s="111">
        <f t="shared" si="165"/>
        <v>0</v>
      </c>
      <c r="CK92" s="122">
        <f t="shared" si="163"/>
        <v>0</v>
      </c>
      <c r="CL92" s="121"/>
      <c r="CM92" s="120">
        <f t="shared" si="164"/>
        <v>1076.6059</v>
      </c>
      <c r="CN92" s="121"/>
      <c r="CO92" s="196">
        <f t="shared" si="147"/>
        <v>1076.6059</v>
      </c>
      <c r="CP92" s="111"/>
      <c r="CQ92" s="196">
        <f t="shared" si="148"/>
        <v>1076.6059</v>
      </c>
      <c r="CR92" s="111"/>
      <c r="CS92" s="196">
        <f t="shared" si="149"/>
        <v>1076.6059</v>
      </c>
      <c r="CT92" s="111"/>
      <c r="CU92" s="196">
        <f t="shared" si="150"/>
        <v>1076.6059</v>
      </c>
      <c r="CV92" s="111"/>
      <c r="CW92" s="196">
        <f t="shared" si="151"/>
        <v>1076.6059</v>
      </c>
      <c r="CX92" s="111"/>
      <c r="CY92" s="196">
        <f t="shared" si="152"/>
        <v>1076.6059</v>
      </c>
      <c r="CZ92" s="111"/>
      <c r="DA92" s="196">
        <f t="shared" si="153"/>
        <v>1076.6059</v>
      </c>
      <c r="DB92" s="111"/>
      <c r="DC92" s="196">
        <f t="shared" si="154"/>
        <v>1076.6059</v>
      </c>
      <c r="DD92" s="111"/>
      <c r="DE92" s="196">
        <f t="shared" si="90"/>
        <v>1076.6059</v>
      </c>
      <c r="DF92" s="111"/>
      <c r="DG92" s="196">
        <f t="shared" si="91"/>
        <v>1076.6059</v>
      </c>
      <c r="DH92" s="111"/>
      <c r="DI92" s="196">
        <f t="shared" si="92"/>
        <v>1076.6059</v>
      </c>
      <c r="DJ92" s="111"/>
      <c r="DK92" s="196">
        <f t="shared" si="93"/>
        <v>1076.6059</v>
      </c>
      <c r="DL92" s="111"/>
      <c r="DM92" s="196">
        <f t="shared" si="94"/>
        <v>1076.6059</v>
      </c>
      <c r="DN92" s="111"/>
      <c r="DO92" s="196">
        <f t="shared" si="95"/>
        <v>1076.6059</v>
      </c>
      <c r="DP92" s="111"/>
      <c r="DQ92" s="196">
        <f t="shared" si="96"/>
        <v>1076.6059</v>
      </c>
      <c r="DR92" s="111"/>
      <c r="DS92" s="196">
        <f t="shared" si="97"/>
        <v>1076.6059</v>
      </c>
      <c r="DT92" s="111"/>
      <c r="DU92" s="196">
        <f t="shared" si="98"/>
        <v>1076.6059</v>
      </c>
      <c r="DV92" s="111"/>
      <c r="DW92" s="196">
        <f t="shared" si="99"/>
        <v>1076.6059</v>
      </c>
      <c r="DX92" s="111"/>
      <c r="DY92" s="196">
        <f t="shared" si="100"/>
        <v>1076.6059</v>
      </c>
      <c r="DZ92" s="111"/>
      <c r="EA92" s="196">
        <f t="shared" si="101"/>
        <v>1076.6059</v>
      </c>
      <c r="EB92" s="111"/>
      <c r="EC92" s="196">
        <f t="shared" si="102"/>
        <v>1076.6059</v>
      </c>
      <c r="ED92" s="111"/>
      <c r="EE92" s="196">
        <f t="shared" si="103"/>
        <v>1076.6059</v>
      </c>
      <c r="EF92" s="111"/>
      <c r="EG92" s="196">
        <f t="shared" si="104"/>
        <v>1076.6059</v>
      </c>
      <c r="EH92" s="111"/>
      <c r="EI92" s="196">
        <f t="shared" si="105"/>
        <v>1076.6059</v>
      </c>
      <c r="EJ92" s="111"/>
      <c r="EK92" s="196">
        <f t="shared" si="106"/>
        <v>1076.6059</v>
      </c>
      <c r="EL92" s="111"/>
      <c r="EM92" s="196">
        <f t="shared" si="107"/>
        <v>1076.6059</v>
      </c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73"/>
        <v>2181.9904306220096</v>
      </c>
      <c r="G93" s="182">
        <v>9120.7199999999993</v>
      </c>
      <c r="H93" s="183">
        <v>21601.054</v>
      </c>
      <c r="I93" s="121">
        <f t="shared" si="155"/>
        <v>5617.9609999999993</v>
      </c>
      <c r="J93" s="122">
        <f t="shared" si="156"/>
        <v>23483.076979999994</v>
      </c>
      <c r="K93" s="184">
        <v>24672.021000000001</v>
      </c>
      <c r="L93" s="121">
        <f t="shared" si="157"/>
        <v>3070.9670000000006</v>
      </c>
      <c r="M93" s="122">
        <f t="shared" si="158"/>
        <v>13942.190180000003</v>
      </c>
      <c r="N93" s="122">
        <f t="shared" si="159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108"/>
        <v>1608.005000000001</v>
      </c>
      <c r="S93" s="122">
        <f t="shared" si="109"/>
        <v>7300.3427000000047</v>
      </c>
      <c r="T93" s="122"/>
      <c r="U93" s="120">
        <f t="shared" si="110"/>
        <v>16114.052700000004</v>
      </c>
      <c r="V93" s="121">
        <v>28545.062999999998</v>
      </c>
      <c r="W93" s="121">
        <f t="shared" si="111"/>
        <v>2265.0369999999966</v>
      </c>
      <c r="X93" s="122">
        <f t="shared" si="112"/>
        <v>10283.267979999984</v>
      </c>
      <c r="Y93" s="122">
        <v>6726</v>
      </c>
      <c r="Z93" s="120">
        <f t="shared" si="113"/>
        <v>19671.32067999999</v>
      </c>
      <c r="AA93" s="121">
        <f>VLOOKUP(B93,Лист3!$A$2:$C$175,3,FALSE)</f>
        <v>30216.09</v>
      </c>
      <c r="AB93" s="121">
        <f t="shared" si="114"/>
        <v>1671.0270000000019</v>
      </c>
      <c r="AC93" s="122">
        <f t="shared" si="115"/>
        <v>7586.4625800000085</v>
      </c>
      <c r="AD93" s="122">
        <v>9468</v>
      </c>
      <c r="AE93" s="120">
        <f t="shared" si="116"/>
        <v>17789.783259999997</v>
      </c>
      <c r="AF93" s="121">
        <f>VLOOKUP(A93,Лист4!$A$2:$F$175,6,FALSE)</f>
        <v>31621.001</v>
      </c>
      <c r="AG93" s="121">
        <f t="shared" si="117"/>
        <v>1404.9110000000001</v>
      </c>
      <c r="AH93" s="122">
        <f t="shared" si="118"/>
        <v>6378.29594</v>
      </c>
      <c r="AI93" s="122"/>
      <c r="AJ93" s="120">
        <f t="shared" si="119"/>
        <v>24168.079199999996</v>
      </c>
      <c r="AK93" s="121">
        <f>VLOOKUP(A93,Лист6!$A$2:$F$175,6,FALSE)</f>
        <v>32776.093999999997</v>
      </c>
      <c r="AL93" s="121">
        <f t="shared" si="120"/>
        <v>1155.0929999999971</v>
      </c>
      <c r="AM93" s="122">
        <f t="shared" si="121"/>
        <v>5244.1222199999866</v>
      </c>
      <c r="AN93" s="122"/>
      <c r="AO93" s="120">
        <f t="shared" si="122"/>
        <v>29412.201419999983</v>
      </c>
      <c r="AP93" s="161">
        <v>33355</v>
      </c>
      <c r="AQ93" s="121">
        <f t="shared" si="123"/>
        <v>578.90600000000268</v>
      </c>
      <c r="AR93" s="121">
        <f t="shared" si="124"/>
        <v>2628.2332400000123</v>
      </c>
      <c r="AS93" s="121">
        <f>12000+1935+2625</f>
        <v>16560</v>
      </c>
      <c r="AT93" s="150">
        <f t="shared" si="125"/>
        <v>15480.434659999995</v>
      </c>
      <c r="AU93" s="123"/>
      <c r="AV93" s="121"/>
      <c r="AW93" s="122">
        <f t="shared" si="127"/>
        <v>0</v>
      </c>
      <c r="AX93" s="121"/>
      <c r="AY93" s="120">
        <f t="shared" si="128"/>
        <v>15480.434659999995</v>
      </c>
      <c r="AZ93" s="123"/>
      <c r="BA93" s="121">
        <f t="shared" si="172"/>
        <v>0</v>
      </c>
      <c r="BB93" s="122">
        <f t="shared" si="162"/>
        <v>0</v>
      </c>
      <c r="BC93" s="121"/>
      <c r="BD93" s="120">
        <f t="shared" si="129"/>
        <v>15480.434659999995</v>
      </c>
      <c r="BE93" s="123"/>
      <c r="BF93" s="121">
        <f t="shared" si="130"/>
        <v>0</v>
      </c>
      <c r="BG93" s="122">
        <f t="shared" si="131"/>
        <v>0</v>
      </c>
      <c r="BH93" s="121"/>
      <c r="BI93" s="120">
        <f t="shared" si="132"/>
        <v>15480.434659999995</v>
      </c>
      <c r="BJ93" s="123"/>
      <c r="BK93" s="121">
        <f t="shared" si="133"/>
        <v>0</v>
      </c>
      <c r="BL93" s="122">
        <f t="shared" si="134"/>
        <v>0</v>
      </c>
      <c r="BM93" s="121"/>
      <c r="BN93" s="120">
        <f t="shared" si="135"/>
        <v>15480.434659999995</v>
      </c>
      <c r="BO93" s="123"/>
      <c r="BP93" s="121">
        <f t="shared" si="136"/>
        <v>0</v>
      </c>
      <c r="BQ93" s="122">
        <f t="shared" si="137"/>
        <v>0</v>
      </c>
      <c r="BR93" s="121"/>
      <c r="BS93" s="120">
        <f t="shared" si="138"/>
        <v>15480.434659999995</v>
      </c>
      <c r="BT93" s="123"/>
      <c r="BU93" s="121">
        <f t="shared" si="139"/>
        <v>0</v>
      </c>
      <c r="BV93" s="122">
        <f t="shared" si="140"/>
        <v>0</v>
      </c>
      <c r="BW93" s="121"/>
      <c r="BX93" s="120">
        <f t="shared" si="141"/>
        <v>15480.434659999995</v>
      </c>
      <c r="BY93" s="123"/>
      <c r="BZ93" s="111">
        <f t="shared" si="89"/>
        <v>0</v>
      </c>
      <c r="CA93" s="122">
        <f t="shared" si="142"/>
        <v>0</v>
      </c>
      <c r="CB93" s="121"/>
      <c r="CC93" s="120">
        <f t="shared" si="143"/>
        <v>15480.434659999995</v>
      </c>
      <c r="CD93" s="123"/>
      <c r="CE93" s="111">
        <f t="shared" si="144"/>
        <v>0</v>
      </c>
      <c r="CF93" s="122">
        <f t="shared" si="145"/>
        <v>0</v>
      </c>
      <c r="CG93" s="121"/>
      <c r="CH93" s="120">
        <f t="shared" si="146"/>
        <v>15480.434659999995</v>
      </c>
      <c r="CI93" s="123"/>
      <c r="CJ93" s="111">
        <f t="shared" si="165"/>
        <v>0</v>
      </c>
      <c r="CK93" s="122">
        <f t="shared" si="163"/>
        <v>0</v>
      </c>
      <c r="CL93" s="121"/>
      <c r="CM93" s="120">
        <f t="shared" si="164"/>
        <v>15480.434659999995</v>
      </c>
      <c r="CN93" s="121"/>
      <c r="CO93" s="196">
        <f t="shared" si="147"/>
        <v>15480.434659999995</v>
      </c>
      <c r="CP93" s="111">
        <v>4568</v>
      </c>
      <c r="CQ93" s="196">
        <f t="shared" si="148"/>
        <v>10912.434659999995</v>
      </c>
      <c r="CR93" s="111"/>
      <c r="CS93" s="196">
        <f t="shared" si="149"/>
        <v>10912.434659999995</v>
      </c>
      <c r="CT93" s="111"/>
      <c r="CU93" s="196">
        <f t="shared" si="150"/>
        <v>10912.434659999995</v>
      </c>
      <c r="CV93" s="111"/>
      <c r="CW93" s="196">
        <f t="shared" si="151"/>
        <v>10912.434659999995</v>
      </c>
      <c r="CX93" s="111"/>
      <c r="CY93" s="196">
        <f t="shared" si="152"/>
        <v>10912.434659999995</v>
      </c>
      <c r="CZ93" s="111"/>
      <c r="DA93" s="196">
        <f t="shared" si="153"/>
        <v>10912.434659999995</v>
      </c>
      <c r="DB93" s="111"/>
      <c r="DC93" s="196">
        <f t="shared" si="154"/>
        <v>10912.434659999995</v>
      </c>
      <c r="DD93" s="111"/>
      <c r="DE93" s="196">
        <f t="shared" si="90"/>
        <v>10912.434659999995</v>
      </c>
      <c r="DF93" s="111"/>
      <c r="DG93" s="196">
        <f t="shared" si="91"/>
        <v>10912.434659999995</v>
      </c>
      <c r="DH93" s="111"/>
      <c r="DI93" s="196">
        <f t="shared" si="92"/>
        <v>10912.434659999995</v>
      </c>
      <c r="DJ93" s="111"/>
      <c r="DK93" s="196">
        <f t="shared" si="93"/>
        <v>10912.434659999995</v>
      </c>
      <c r="DL93" s="111"/>
      <c r="DM93" s="196">
        <f t="shared" si="94"/>
        <v>10912.434659999995</v>
      </c>
      <c r="DN93" s="111"/>
      <c r="DO93" s="196">
        <f t="shared" si="95"/>
        <v>10912.434659999995</v>
      </c>
      <c r="DP93" s="111"/>
      <c r="DQ93" s="196">
        <f t="shared" si="96"/>
        <v>10912.434659999995</v>
      </c>
      <c r="DR93" s="111"/>
      <c r="DS93" s="196">
        <f t="shared" si="97"/>
        <v>10912.434659999995</v>
      </c>
      <c r="DT93" s="111"/>
      <c r="DU93" s="196">
        <f t="shared" si="98"/>
        <v>10912.434659999995</v>
      </c>
      <c r="DV93" s="111"/>
      <c r="DW93" s="196">
        <f t="shared" si="99"/>
        <v>10912.434659999995</v>
      </c>
      <c r="DX93" s="111"/>
      <c r="DY93" s="196">
        <f t="shared" si="100"/>
        <v>10912.434659999995</v>
      </c>
      <c r="DZ93" s="111"/>
      <c r="EA93" s="196">
        <f t="shared" si="101"/>
        <v>10912.434659999995</v>
      </c>
      <c r="EB93" s="111"/>
      <c r="EC93" s="196">
        <f t="shared" si="102"/>
        <v>10912.434659999995</v>
      </c>
      <c r="ED93" s="111"/>
      <c r="EE93" s="196">
        <f t="shared" si="103"/>
        <v>10912.434659999995</v>
      </c>
      <c r="EF93" s="111"/>
      <c r="EG93" s="196">
        <f t="shared" si="104"/>
        <v>10912.434659999995</v>
      </c>
      <c r="EH93" s="111"/>
      <c r="EI93" s="196">
        <f t="shared" si="105"/>
        <v>10912.434659999995</v>
      </c>
      <c r="EJ93" s="111"/>
      <c r="EK93" s="196">
        <f t="shared" si="106"/>
        <v>10912.434659999995</v>
      </c>
      <c r="EL93" s="111"/>
      <c r="EM93" s="196">
        <f t="shared" si="107"/>
        <v>10912.434659999995</v>
      </c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73"/>
        <v>82.966507177033506</v>
      </c>
      <c r="G94" s="182">
        <v>346.8</v>
      </c>
      <c r="H94" s="183">
        <v>1581.087</v>
      </c>
      <c r="I94" s="121">
        <f t="shared" si="155"/>
        <v>308.02399999999989</v>
      </c>
      <c r="J94" s="122">
        <f t="shared" si="156"/>
        <v>1287.5403199999994</v>
      </c>
      <c r="K94" s="184">
        <v>3557.0010000000002</v>
      </c>
      <c r="L94" s="121">
        <f t="shared" si="157"/>
        <v>1975.9140000000002</v>
      </c>
      <c r="M94" s="122">
        <f t="shared" si="158"/>
        <v>8970.6495600000017</v>
      </c>
      <c r="N94" s="122">
        <f t="shared" si="159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108"/>
        <v>879.01599999999962</v>
      </c>
      <c r="S94" s="122">
        <f t="shared" si="109"/>
        <v>3990.7326399999984</v>
      </c>
      <c r="T94" s="122"/>
      <c r="U94" s="120">
        <f t="shared" si="110"/>
        <v>7017.0626399999983</v>
      </c>
      <c r="V94" s="121">
        <v>5039.0969999999998</v>
      </c>
      <c r="W94" s="121">
        <f t="shared" si="111"/>
        <v>603.07999999999993</v>
      </c>
      <c r="X94" s="122">
        <f t="shared" si="112"/>
        <v>2737.9831999999997</v>
      </c>
      <c r="Y94" s="122">
        <v>5000</v>
      </c>
      <c r="Z94" s="120">
        <f t="shared" si="113"/>
        <v>4755.0458399999989</v>
      </c>
      <c r="AA94" s="121">
        <f>VLOOKUP(B94,Лист3!$A$2:$C$175,3,FALSE)</f>
        <v>5261.03</v>
      </c>
      <c r="AB94" s="121">
        <f t="shared" si="114"/>
        <v>221.93299999999999</v>
      </c>
      <c r="AC94" s="122">
        <f t="shared" si="115"/>
        <v>1007.57582</v>
      </c>
      <c r="AD94" s="122"/>
      <c r="AE94" s="120">
        <f t="shared" si="116"/>
        <v>5762.6216599999989</v>
      </c>
      <c r="AF94" s="121">
        <f>VLOOKUP(A94,Лист4!$A$2:$F$175,6,FALSE)</f>
        <v>5444.0379999999996</v>
      </c>
      <c r="AG94" s="121">
        <f t="shared" si="117"/>
        <v>183.00799999999981</v>
      </c>
      <c r="AH94" s="122">
        <f t="shared" si="118"/>
        <v>830.85631999999919</v>
      </c>
      <c r="AI94" s="122"/>
      <c r="AJ94" s="120">
        <f t="shared" si="119"/>
        <v>6593.4779799999978</v>
      </c>
      <c r="AK94" s="121">
        <f>VLOOKUP(A94,Лист6!$A$2:$F$175,6,FALSE)</f>
        <v>5655.0469999999996</v>
      </c>
      <c r="AL94" s="121">
        <f t="shared" si="120"/>
        <v>211.00900000000001</v>
      </c>
      <c r="AM94" s="122">
        <f t="shared" si="121"/>
        <v>957.98086000000012</v>
      </c>
      <c r="AN94" s="122"/>
      <c r="AO94" s="120">
        <f t="shared" si="122"/>
        <v>7551.4588399999975</v>
      </c>
      <c r="AP94" s="178">
        <v>5797.0609999999997</v>
      </c>
      <c r="AQ94" s="121">
        <f t="shared" si="123"/>
        <v>142.01400000000012</v>
      </c>
      <c r="AR94" s="121">
        <f t="shared" si="124"/>
        <v>644.74356000000057</v>
      </c>
      <c r="AS94" s="121">
        <v>3000</v>
      </c>
      <c r="AT94" s="127">
        <f t="shared" si="125"/>
        <v>5196.2023999999983</v>
      </c>
      <c r="AU94" s="123"/>
      <c r="AV94" s="121"/>
      <c r="AW94" s="122">
        <f t="shared" si="127"/>
        <v>0</v>
      </c>
      <c r="AX94" s="121"/>
      <c r="AY94" s="127">
        <f t="shared" si="128"/>
        <v>5196.2023999999983</v>
      </c>
      <c r="AZ94" s="123"/>
      <c r="BA94" s="121">
        <f t="shared" si="172"/>
        <v>0</v>
      </c>
      <c r="BB94" s="122">
        <f t="shared" si="162"/>
        <v>0</v>
      </c>
      <c r="BC94" s="121">
        <v>7000</v>
      </c>
      <c r="BD94" s="158">
        <f t="shared" si="129"/>
        <v>-1803.7976000000017</v>
      </c>
      <c r="BE94" s="123"/>
      <c r="BF94" s="121">
        <f t="shared" si="130"/>
        <v>0</v>
      </c>
      <c r="BG94" s="122">
        <f t="shared" si="131"/>
        <v>0</v>
      </c>
      <c r="BH94" s="121"/>
      <c r="BI94" s="120">
        <f t="shared" si="132"/>
        <v>-1803.7976000000017</v>
      </c>
      <c r="BJ94" s="123"/>
      <c r="BK94" s="121">
        <f t="shared" si="133"/>
        <v>0</v>
      </c>
      <c r="BL94" s="122">
        <f t="shared" si="134"/>
        <v>0</v>
      </c>
      <c r="BM94" s="121"/>
      <c r="BN94" s="157">
        <f t="shared" si="135"/>
        <v>-1803.7976000000017</v>
      </c>
      <c r="BO94" s="123"/>
      <c r="BP94" s="121">
        <f t="shared" si="136"/>
        <v>0</v>
      </c>
      <c r="BQ94" s="122">
        <f t="shared" si="137"/>
        <v>0</v>
      </c>
      <c r="BR94" s="121"/>
      <c r="BS94" s="120">
        <f t="shared" si="138"/>
        <v>-1803.7976000000017</v>
      </c>
      <c r="BT94" s="123"/>
      <c r="BU94" s="121">
        <f t="shared" si="139"/>
        <v>0</v>
      </c>
      <c r="BV94" s="122">
        <f t="shared" si="140"/>
        <v>0</v>
      </c>
      <c r="BW94" s="121"/>
      <c r="BX94" s="120">
        <f t="shared" si="141"/>
        <v>-1803.7976000000017</v>
      </c>
      <c r="BY94" s="123"/>
      <c r="BZ94" s="111">
        <f t="shared" si="89"/>
        <v>0</v>
      </c>
      <c r="CA94" s="122">
        <f t="shared" si="142"/>
        <v>0</v>
      </c>
      <c r="CB94" s="121"/>
      <c r="CC94" s="120">
        <f t="shared" si="143"/>
        <v>-1803.7976000000017</v>
      </c>
      <c r="CD94" s="123"/>
      <c r="CE94" s="111">
        <f t="shared" si="144"/>
        <v>0</v>
      </c>
      <c r="CF94" s="122">
        <f t="shared" si="145"/>
        <v>0</v>
      </c>
      <c r="CG94" s="121"/>
      <c r="CH94" s="120">
        <f t="shared" si="146"/>
        <v>-1803.7976000000017</v>
      </c>
      <c r="CI94" s="123"/>
      <c r="CJ94" s="111">
        <f t="shared" si="165"/>
        <v>0</v>
      </c>
      <c r="CK94" s="122">
        <f t="shared" si="163"/>
        <v>0</v>
      </c>
      <c r="CL94" s="121"/>
      <c r="CM94" s="120">
        <f t="shared" si="164"/>
        <v>-1803.7976000000017</v>
      </c>
      <c r="CN94" s="121"/>
      <c r="CO94" s="152">
        <f t="shared" si="147"/>
        <v>-1803.7976000000017</v>
      </c>
      <c r="CP94" s="121"/>
      <c r="CQ94" s="152">
        <f t="shared" si="148"/>
        <v>-1803.7976000000017</v>
      </c>
      <c r="CR94" s="121"/>
      <c r="CS94" s="196">
        <f t="shared" si="149"/>
        <v>-1803.7976000000017</v>
      </c>
      <c r="CT94" s="121"/>
      <c r="CU94" s="196">
        <f t="shared" si="150"/>
        <v>-1803.7976000000017</v>
      </c>
      <c r="CV94" s="121"/>
      <c r="CW94" s="196">
        <f t="shared" si="151"/>
        <v>-1803.7976000000017</v>
      </c>
      <c r="CX94" s="121"/>
      <c r="CY94" s="196">
        <f t="shared" si="152"/>
        <v>-1803.7976000000017</v>
      </c>
      <c r="CZ94" s="121"/>
      <c r="DA94" s="196">
        <f t="shared" si="153"/>
        <v>-1803.7976000000017</v>
      </c>
      <c r="DB94" s="121"/>
      <c r="DC94" s="196">
        <f t="shared" si="154"/>
        <v>-1803.7976000000017</v>
      </c>
      <c r="DD94" s="121"/>
      <c r="DE94" s="196">
        <f t="shared" si="90"/>
        <v>-1803.7976000000017</v>
      </c>
      <c r="DF94" s="121"/>
      <c r="DG94" s="196">
        <f t="shared" si="91"/>
        <v>-1803.7976000000017</v>
      </c>
      <c r="DH94" s="121"/>
      <c r="DI94" s="196">
        <f t="shared" si="92"/>
        <v>-1803.7976000000017</v>
      </c>
      <c r="DJ94" s="121"/>
      <c r="DK94" s="196">
        <f t="shared" si="93"/>
        <v>-1803.7976000000017</v>
      </c>
      <c r="DL94" s="121"/>
      <c r="DM94" s="196">
        <f t="shared" si="94"/>
        <v>-1803.7976000000017</v>
      </c>
      <c r="DN94" s="121"/>
      <c r="DO94" s="196">
        <f t="shared" si="95"/>
        <v>-1803.7976000000017</v>
      </c>
      <c r="DP94" s="121"/>
      <c r="DQ94" s="196">
        <f t="shared" si="96"/>
        <v>-1803.7976000000017</v>
      </c>
      <c r="DR94" s="121"/>
      <c r="DS94" s="196">
        <f t="shared" si="97"/>
        <v>-1803.7976000000017</v>
      </c>
      <c r="DT94" s="121"/>
      <c r="DU94" s="196">
        <f t="shared" si="98"/>
        <v>-1803.7976000000017</v>
      </c>
      <c r="DV94" s="121"/>
      <c r="DW94" s="196">
        <f t="shared" si="99"/>
        <v>-1803.7976000000017</v>
      </c>
      <c r="DX94" s="121"/>
      <c r="DY94" s="196">
        <f t="shared" si="100"/>
        <v>-1803.7976000000017</v>
      </c>
      <c r="DZ94" s="121"/>
      <c r="EA94" s="196">
        <f t="shared" si="101"/>
        <v>-1803.7976000000017</v>
      </c>
      <c r="EB94" s="121"/>
      <c r="EC94" s="196">
        <f t="shared" si="102"/>
        <v>-1803.7976000000017</v>
      </c>
      <c r="ED94" s="121"/>
      <c r="EE94" s="196">
        <f t="shared" si="103"/>
        <v>-1803.7976000000017</v>
      </c>
      <c r="EF94" s="121"/>
      <c r="EG94" s="196">
        <f t="shared" si="104"/>
        <v>-1803.7976000000017</v>
      </c>
      <c r="EH94" s="121"/>
      <c r="EI94" s="196">
        <f t="shared" si="105"/>
        <v>-1803.7976000000017</v>
      </c>
      <c r="EJ94" s="121"/>
      <c r="EK94" s="196">
        <f t="shared" si="106"/>
        <v>-1803.7976000000017</v>
      </c>
      <c r="EL94" s="121"/>
      <c r="EM94" s="196">
        <f t="shared" si="107"/>
        <v>-1803.7976000000017</v>
      </c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55"/>
        <v>65.959999999999994</v>
      </c>
      <c r="J95" s="224">
        <f t="shared" si="156"/>
        <v>275.71279999999996</v>
      </c>
      <c r="K95" s="225">
        <v>69.087999999999994</v>
      </c>
      <c r="L95" s="96">
        <f t="shared" si="157"/>
        <v>4.6999999999997044E-2</v>
      </c>
      <c r="M95" s="224">
        <f t="shared" si="158"/>
        <v>0.21337999999998658</v>
      </c>
      <c r="N95" s="224">
        <f t="shared" si="159"/>
        <v>275.92617999999993</v>
      </c>
      <c r="O95" s="224">
        <v>0</v>
      </c>
      <c r="P95" s="226">
        <f t="shared" si="160"/>
        <v>288.80617999999993</v>
      </c>
      <c r="Q95" s="96">
        <v>69.087999999999994</v>
      </c>
      <c r="R95" s="96">
        <f t="shared" si="108"/>
        <v>0</v>
      </c>
      <c r="S95" s="224">
        <f t="shared" si="109"/>
        <v>0</v>
      </c>
      <c r="T95" s="224"/>
      <c r="U95" s="226">
        <f t="shared" si="110"/>
        <v>288.80617999999993</v>
      </c>
      <c r="V95" s="96">
        <v>69.087999999999994</v>
      </c>
      <c r="W95" s="96">
        <f t="shared" si="111"/>
        <v>0</v>
      </c>
      <c r="X95" s="224">
        <f t="shared" si="112"/>
        <v>0</v>
      </c>
      <c r="Y95" s="224"/>
      <c r="Z95" s="226">
        <f t="shared" si="113"/>
        <v>288.80617999999993</v>
      </c>
      <c r="AA95" s="96">
        <f>VLOOKUP(B95,Лист3!$A$2:$C$175,3,FALSE)</f>
        <v>69.087999999999994</v>
      </c>
      <c r="AB95" s="96">
        <f t="shared" si="114"/>
        <v>0</v>
      </c>
      <c r="AC95" s="224">
        <f t="shared" si="115"/>
        <v>0</v>
      </c>
      <c r="AD95" s="224"/>
      <c r="AE95" s="226">
        <f t="shared" si="116"/>
        <v>288.80617999999993</v>
      </c>
      <c r="AF95" s="96">
        <f>VLOOKUP(A95,Лист4!$A$2:$F$175,6,FALSE)</f>
        <v>69.087999999999994</v>
      </c>
      <c r="AG95" s="96">
        <f t="shared" si="117"/>
        <v>0</v>
      </c>
      <c r="AH95" s="224">
        <f t="shared" si="118"/>
        <v>0</v>
      </c>
      <c r="AI95" s="224"/>
      <c r="AJ95" s="226">
        <f t="shared" si="119"/>
        <v>288.80617999999993</v>
      </c>
      <c r="AK95" s="96">
        <f>VLOOKUP(A95,Лист6!$A$2:$F$175,6,FALSE)</f>
        <v>69.087999999999994</v>
      </c>
      <c r="AL95" s="96">
        <f t="shared" si="120"/>
        <v>0</v>
      </c>
      <c r="AM95" s="224">
        <f t="shared" si="121"/>
        <v>0</v>
      </c>
      <c r="AN95" s="224"/>
      <c r="AO95" s="226">
        <f t="shared" si="122"/>
        <v>288.80617999999993</v>
      </c>
      <c r="AP95" s="91">
        <v>70.073999999999998</v>
      </c>
      <c r="AQ95" s="96">
        <f t="shared" si="123"/>
        <v>0.98600000000000421</v>
      </c>
      <c r="AR95" s="96">
        <f t="shared" si="124"/>
        <v>4.4764400000000188</v>
      </c>
      <c r="AS95" s="96"/>
      <c r="AT95" s="226">
        <f t="shared" si="125"/>
        <v>293.28261999999995</v>
      </c>
      <c r="AU95" s="91">
        <v>71.070999999999998</v>
      </c>
      <c r="AV95" s="96">
        <f t="shared" si="126"/>
        <v>0.99699999999999989</v>
      </c>
      <c r="AW95" s="224">
        <f t="shared" si="127"/>
        <v>4.5263799999999996</v>
      </c>
      <c r="AX95" s="96"/>
      <c r="AY95" s="226">
        <f t="shared" si="128"/>
        <v>297.80899999999997</v>
      </c>
      <c r="AZ95" s="91">
        <v>77.031000000000006</v>
      </c>
      <c r="BA95" s="96">
        <f t="shared" si="172"/>
        <v>5.960000000000008</v>
      </c>
      <c r="BB95" s="224">
        <f t="shared" si="162"/>
        <v>28.667600000000036</v>
      </c>
      <c r="BC95" s="96"/>
      <c r="BD95" s="226">
        <f t="shared" si="129"/>
        <v>326.47660000000002</v>
      </c>
      <c r="BE95" s="91">
        <v>77.06</v>
      </c>
      <c r="BF95" s="96">
        <f t="shared" si="130"/>
        <v>2.8999999999996362E-2</v>
      </c>
      <c r="BG95" s="224">
        <f t="shared" si="131"/>
        <v>0.13948999999998249</v>
      </c>
      <c r="BH95" s="96"/>
      <c r="BI95" s="226">
        <f t="shared" si="132"/>
        <v>326.61608999999999</v>
      </c>
      <c r="BJ95" s="91">
        <v>77.06</v>
      </c>
      <c r="BK95" s="96">
        <f t="shared" si="133"/>
        <v>0</v>
      </c>
      <c r="BL95" s="224">
        <f t="shared" si="134"/>
        <v>0</v>
      </c>
      <c r="BM95" s="96"/>
      <c r="BN95" s="226">
        <f t="shared" si="135"/>
        <v>326.61608999999999</v>
      </c>
      <c r="BO95" s="91">
        <v>80.001000000000005</v>
      </c>
      <c r="BP95" s="96">
        <f t="shared" si="136"/>
        <v>2.9410000000000025</v>
      </c>
      <c r="BQ95" s="224">
        <f t="shared" si="137"/>
        <v>14.146210000000011</v>
      </c>
      <c r="BR95" s="96"/>
      <c r="BS95" s="226">
        <f t="shared" si="138"/>
        <v>340.76229999999998</v>
      </c>
      <c r="BT95" s="91">
        <v>80.001000000000005</v>
      </c>
      <c r="BU95" s="96">
        <f t="shared" si="139"/>
        <v>0</v>
      </c>
      <c r="BV95" s="224">
        <f t="shared" si="140"/>
        <v>0</v>
      </c>
      <c r="BW95" s="96"/>
      <c r="BX95" s="226">
        <f t="shared" si="141"/>
        <v>340.76229999999998</v>
      </c>
      <c r="BY95" s="91">
        <v>81.099000000000004</v>
      </c>
      <c r="BZ95" s="217">
        <f t="shared" si="89"/>
        <v>1.097999999999999</v>
      </c>
      <c r="CA95" s="224">
        <f t="shared" si="142"/>
        <v>5.2813799999999951</v>
      </c>
      <c r="CB95" s="96"/>
      <c r="CC95" s="226">
        <f t="shared" si="143"/>
        <v>346.04367999999999</v>
      </c>
      <c r="CD95" s="91">
        <v>81.099000000000004</v>
      </c>
      <c r="CE95" s="217">
        <f t="shared" si="144"/>
        <v>0</v>
      </c>
      <c r="CF95" s="224">
        <f t="shared" si="145"/>
        <v>0</v>
      </c>
      <c r="CG95" s="96"/>
      <c r="CH95" s="226">
        <f t="shared" si="146"/>
        <v>346.04367999999999</v>
      </c>
      <c r="CI95" s="91">
        <v>152.071</v>
      </c>
      <c r="CJ95" s="217">
        <f t="shared" si="165"/>
        <v>70.971999999999994</v>
      </c>
      <c r="CK95" s="224">
        <f t="shared" si="163"/>
        <v>341.37531999999993</v>
      </c>
      <c r="CL95" s="96"/>
      <c r="CM95" s="287">
        <f t="shared" si="164"/>
        <v>687.41899999999987</v>
      </c>
      <c r="CN95" s="217"/>
      <c r="CO95" s="289">
        <f t="shared" si="147"/>
        <v>687.41899999999987</v>
      </c>
      <c r="CP95" s="217"/>
      <c r="CQ95" s="289">
        <f t="shared" si="148"/>
        <v>687.41899999999987</v>
      </c>
      <c r="CR95" s="217"/>
      <c r="CS95" s="289">
        <f t="shared" si="149"/>
        <v>687.41899999999987</v>
      </c>
      <c r="CT95" s="217"/>
      <c r="CU95" s="289">
        <f t="shared" si="150"/>
        <v>687.41899999999987</v>
      </c>
      <c r="CV95" s="217"/>
      <c r="CW95" s="289">
        <f t="shared" si="151"/>
        <v>687.41899999999987</v>
      </c>
      <c r="CX95" s="217"/>
      <c r="CY95" s="289">
        <f t="shared" si="152"/>
        <v>687.41899999999987</v>
      </c>
      <c r="CZ95" s="217"/>
      <c r="DA95" s="289">
        <f t="shared" si="153"/>
        <v>687.41899999999987</v>
      </c>
      <c r="DB95" s="217"/>
      <c r="DC95" s="289">
        <f t="shared" si="154"/>
        <v>687.41899999999987</v>
      </c>
      <c r="DD95" s="217"/>
      <c r="DE95" s="289">
        <f t="shared" si="90"/>
        <v>687.41899999999987</v>
      </c>
      <c r="DF95" s="217"/>
      <c r="DG95" s="289">
        <f t="shared" si="91"/>
        <v>687.41899999999987</v>
      </c>
      <c r="DH95" s="217"/>
      <c r="DI95" s="289">
        <f t="shared" si="92"/>
        <v>687.41899999999987</v>
      </c>
      <c r="DJ95" s="217"/>
      <c r="DK95" s="289">
        <f t="shared" si="93"/>
        <v>687.41899999999987</v>
      </c>
      <c r="DL95" s="217"/>
      <c r="DM95" s="289">
        <f t="shared" si="94"/>
        <v>687.41899999999987</v>
      </c>
      <c r="DN95" s="217"/>
      <c r="DO95" s="289">
        <f t="shared" si="95"/>
        <v>687.41899999999987</v>
      </c>
      <c r="DP95" s="217"/>
      <c r="DQ95" s="289">
        <f t="shared" si="96"/>
        <v>687.41899999999987</v>
      </c>
      <c r="DR95" s="217"/>
      <c r="DS95" s="289">
        <f t="shared" si="97"/>
        <v>687.41899999999987</v>
      </c>
      <c r="DT95" s="217"/>
      <c r="DU95" s="289">
        <f t="shared" si="98"/>
        <v>687.41899999999987</v>
      </c>
      <c r="DV95" s="217"/>
      <c r="DW95" s="289">
        <f t="shared" si="99"/>
        <v>687.41899999999987</v>
      </c>
      <c r="DX95" s="217"/>
      <c r="DY95" s="289">
        <f t="shared" si="100"/>
        <v>687.41899999999987</v>
      </c>
      <c r="DZ95" s="217"/>
      <c r="EA95" s="289">
        <f t="shared" si="101"/>
        <v>687.41899999999987</v>
      </c>
      <c r="EB95" s="217"/>
      <c r="EC95" s="289">
        <f t="shared" si="102"/>
        <v>687.41899999999987</v>
      </c>
      <c r="ED95" s="217"/>
      <c r="EE95" s="289">
        <f t="shared" si="103"/>
        <v>687.41899999999987</v>
      </c>
      <c r="EF95" s="217"/>
      <c r="EG95" s="289">
        <f t="shared" si="104"/>
        <v>687.41899999999987</v>
      </c>
      <c r="EH95" s="217"/>
      <c r="EI95" s="289">
        <f t="shared" si="105"/>
        <v>687.41899999999987</v>
      </c>
      <c r="EJ95" s="217"/>
      <c r="EK95" s="289">
        <f t="shared" si="106"/>
        <v>687.41899999999987</v>
      </c>
      <c r="EL95" s="217"/>
      <c r="EM95" s="289">
        <f t="shared" si="107"/>
        <v>687.41899999999987</v>
      </c>
    </row>
    <row r="96" spans="1:246" s="89" customFormat="1" ht="15.75" customHeight="1" thickBot="1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74">G96/4.18</f>
        <v>0</v>
      </c>
      <c r="G96" s="222">
        <v>0</v>
      </c>
      <c r="H96" s="223">
        <v>0</v>
      </c>
      <c r="I96" s="96">
        <f t="shared" si="155"/>
        <v>0</v>
      </c>
      <c r="J96" s="224">
        <f t="shared" si="156"/>
        <v>0</v>
      </c>
      <c r="K96" s="225">
        <v>0</v>
      </c>
      <c r="L96" s="96">
        <f t="shared" si="157"/>
        <v>0</v>
      </c>
      <c r="M96" s="224">
        <f t="shared" si="158"/>
        <v>0</v>
      </c>
      <c r="N96" s="224">
        <f t="shared" si="159"/>
        <v>0</v>
      </c>
      <c r="O96" s="224">
        <v>0</v>
      </c>
      <c r="P96" s="226">
        <f t="shared" si="160"/>
        <v>0</v>
      </c>
      <c r="Q96" s="96">
        <v>0</v>
      </c>
      <c r="R96" s="96">
        <f t="shared" si="108"/>
        <v>0</v>
      </c>
      <c r="S96" s="224">
        <f t="shared" si="109"/>
        <v>0</v>
      </c>
      <c r="T96" s="224"/>
      <c r="U96" s="226">
        <f t="shared" si="110"/>
        <v>0</v>
      </c>
      <c r="V96" s="96">
        <v>0</v>
      </c>
      <c r="W96" s="96">
        <f t="shared" si="111"/>
        <v>0</v>
      </c>
      <c r="X96" s="224">
        <f t="shared" si="112"/>
        <v>0</v>
      </c>
      <c r="Y96" s="224"/>
      <c r="Z96" s="226">
        <f t="shared" si="113"/>
        <v>0</v>
      </c>
      <c r="AA96" s="96">
        <f>VLOOKUP(B96,Лист3!$A$2:$C$175,3,FALSE)</f>
        <v>0</v>
      </c>
      <c r="AB96" s="96">
        <f t="shared" si="114"/>
        <v>0</v>
      </c>
      <c r="AC96" s="224">
        <f t="shared" si="115"/>
        <v>0</v>
      </c>
      <c r="AD96" s="224"/>
      <c r="AE96" s="226">
        <f t="shared" si="116"/>
        <v>0</v>
      </c>
      <c r="AF96" s="96">
        <f>VLOOKUP(A96,Лист4!$A$2:$F$175,6,FALSE)</f>
        <v>0</v>
      </c>
      <c r="AG96" s="96">
        <f t="shared" si="117"/>
        <v>0</v>
      </c>
      <c r="AH96" s="224">
        <f t="shared" si="118"/>
        <v>0</v>
      </c>
      <c r="AI96" s="224"/>
      <c r="AJ96" s="226">
        <f t="shared" si="119"/>
        <v>0</v>
      </c>
      <c r="AK96" s="96">
        <f>VLOOKUP(A96,Лист6!$A$2:$F$175,6,FALSE)</f>
        <v>0</v>
      </c>
      <c r="AL96" s="96">
        <f t="shared" si="120"/>
        <v>0</v>
      </c>
      <c r="AM96" s="224">
        <f t="shared" si="121"/>
        <v>0</v>
      </c>
      <c r="AN96" s="224"/>
      <c r="AO96" s="226">
        <f t="shared" si="122"/>
        <v>0</v>
      </c>
      <c r="AP96" s="91">
        <v>0</v>
      </c>
      <c r="AQ96" s="96">
        <f t="shared" si="123"/>
        <v>0</v>
      </c>
      <c r="AR96" s="96">
        <f t="shared" si="124"/>
        <v>0</v>
      </c>
      <c r="AS96" s="96"/>
      <c r="AT96" s="226">
        <f t="shared" si="125"/>
        <v>0</v>
      </c>
      <c r="AU96" s="91">
        <v>15.013</v>
      </c>
      <c r="AV96" s="96">
        <f t="shared" si="126"/>
        <v>15.013</v>
      </c>
      <c r="AW96" s="224">
        <f t="shared" si="127"/>
        <v>68.159019999999998</v>
      </c>
      <c r="AX96" s="96"/>
      <c r="AY96" s="226">
        <f t="shared" si="128"/>
        <v>68.159019999999998</v>
      </c>
      <c r="AZ96" s="91">
        <v>138.077</v>
      </c>
      <c r="BA96" s="96">
        <f t="shared" si="172"/>
        <v>123.06399999999999</v>
      </c>
      <c r="BB96" s="224">
        <f t="shared" si="162"/>
        <v>591.93783999999994</v>
      </c>
      <c r="BC96" s="96"/>
      <c r="BD96" s="226">
        <f t="shared" si="129"/>
        <v>660.09685999999988</v>
      </c>
      <c r="BE96" s="91">
        <v>138.08199999999999</v>
      </c>
      <c r="BF96" s="96">
        <f t="shared" si="130"/>
        <v>4.9999999999954525E-3</v>
      </c>
      <c r="BG96" s="224">
        <f t="shared" si="131"/>
        <v>2.4049999999978124E-2</v>
      </c>
      <c r="BH96" s="96"/>
      <c r="BI96" s="226">
        <f t="shared" si="132"/>
        <v>660.12090999999987</v>
      </c>
      <c r="BJ96" s="91">
        <v>139.048</v>
      </c>
      <c r="BK96" s="96">
        <f t="shared" si="133"/>
        <v>0.96600000000000819</v>
      </c>
      <c r="BL96" s="224">
        <f t="shared" si="134"/>
        <v>4.6464600000000393</v>
      </c>
      <c r="BM96" s="96"/>
      <c r="BN96" s="226">
        <f t="shared" si="135"/>
        <v>664.76736999999991</v>
      </c>
      <c r="BO96" s="91">
        <v>139.048</v>
      </c>
      <c r="BP96" s="96">
        <f t="shared" si="136"/>
        <v>0</v>
      </c>
      <c r="BQ96" s="224">
        <f t="shared" si="137"/>
        <v>0</v>
      </c>
      <c r="BR96" s="96"/>
      <c r="BS96" s="226">
        <f t="shared" si="138"/>
        <v>664.76736999999991</v>
      </c>
      <c r="BT96" s="91">
        <v>139.048</v>
      </c>
      <c r="BU96" s="96">
        <f t="shared" si="139"/>
        <v>0</v>
      </c>
      <c r="BV96" s="224">
        <f t="shared" si="140"/>
        <v>0</v>
      </c>
      <c r="BW96" s="96"/>
      <c r="BX96" s="226">
        <f t="shared" si="141"/>
        <v>664.76736999999991</v>
      </c>
      <c r="BY96" s="91">
        <v>139.048</v>
      </c>
      <c r="BZ96" s="217">
        <f t="shared" si="89"/>
        <v>0</v>
      </c>
      <c r="CA96" s="224">
        <f t="shared" si="142"/>
        <v>0</v>
      </c>
      <c r="CB96" s="96"/>
      <c r="CC96" s="226">
        <f t="shared" si="143"/>
        <v>664.76736999999991</v>
      </c>
      <c r="CD96" s="91">
        <v>139.048</v>
      </c>
      <c r="CE96" s="217">
        <f t="shared" si="144"/>
        <v>0</v>
      </c>
      <c r="CF96" s="224">
        <f t="shared" si="145"/>
        <v>0</v>
      </c>
      <c r="CG96" s="96"/>
      <c r="CH96" s="226">
        <f t="shared" si="146"/>
        <v>664.76736999999991</v>
      </c>
      <c r="CI96" s="91">
        <v>139.048</v>
      </c>
      <c r="CJ96" s="217">
        <f t="shared" si="165"/>
        <v>0</v>
      </c>
      <c r="CK96" s="224">
        <f t="shared" si="163"/>
        <v>0</v>
      </c>
      <c r="CL96" s="96"/>
      <c r="CM96" s="287">
        <f t="shared" si="164"/>
        <v>664.76736999999991</v>
      </c>
      <c r="CN96" s="217"/>
      <c r="CO96" s="289">
        <f t="shared" si="147"/>
        <v>664.76736999999991</v>
      </c>
      <c r="CP96" s="217"/>
      <c r="CQ96" s="289">
        <f t="shared" si="148"/>
        <v>664.76736999999991</v>
      </c>
      <c r="CR96" s="217"/>
      <c r="CS96" s="289">
        <f t="shared" si="149"/>
        <v>664.76736999999991</v>
      </c>
      <c r="CT96" s="217"/>
      <c r="CU96" s="289">
        <f t="shared" si="150"/>
        <v>664.76736999999991</v>
      </c>
      <c r="CV96" s="217"/>
      <c r="CW96" s="289">
        <f t="shared" si="151"/>
        <v>664.76736999999991</v>
      </c>
      <c r="CX96" s="217"/>
      <c r="CY96" s="289">
        <f t="shared" si="152"/>
        <v>664.76736999999991</v>
      </c>
      <c r="CZ96" s="217"/>
      <c r="DA96" s="289">
        <f t="shared" si="153"/>
        <v>664.76736999999991</v>
      </c>
      <c r="DB96" s="217"/>
      <c r="DC96" s="289">
        <f t="shared" si="154"/>
        <v>664.76736999999991</v>
      </c>
      <c r="DD96" s="217"/>
      <c r="DE96" s="289">
        <f t="shared" si="90"/>
        <v>664.76736999999991</v>
      </c>
      <c r="DF96" s="217"/>
      <c r="DG96" s="289">
        <f t="shared" si="91"/>
        <v>664.76736999999991</v>
      </c>
      <c r="DH96" s="217"/>
      <c r="DI96" s="289">
        <f t="shared" si="92"/>
        <v>664.76736999999991</v>
      </c>
      <c r="DJ96" s="217"/>
      <c r="DK96" s="289">
        <f t="shared" si="93"/>
        <v>664.76736999999991</v>
      </c>
      <c r="DL96" s="217"/>
      <c r="DM96" s="289">
        <f t="shared" si="94"/>
        <v>664.76736999999991</v>
      </c>
      <c r="DN96" s="217"/>
      <c r="DO96" s="289">
        <f t="shared" si="95"/>
        <v>664.76736999999991</v>
      </c>
      <c r="DP96" s="217"/>
      <c r="DQ96" s="289">
        <f t="shared" si="96"/>
        <v>664.76736999999991</v>
      </c>
      <c r="DR96" s="217"/>
      <c r="DS96" s="289">
        <f t="shared" si="97"/>
        <v>664.76736999999991</v>
      </c>
      <c r="DT96" s="217"/>
      <c r="DU96" s="289">
        <f t="shared" si="98"/>
        <v>664.76736999999991</v>
      </c>
      <c r="DV96" s="217"/>
      <c r="DW96" s="289">
        <f t="shared" si="99"/>
        <v>664.76736999999991</v>
      </c>
      <c r="DX96" s="217"/>
      <c r="DY96" s="289">
        <f t="shared" si="100"/>
        <v>664.76736999999991</v>
      </c>
      <c r="DZ96" s="217"/>
      <c r="EA96" s="289">
        <f t="shared" si="101"/>
        <v>664.76736999999991</v>
      </c>
      <c r="EB96" s="217"/>
      <c r="EC96" s="289">
        <f t="shared" si="102"/>
        <v>664.76736999999991</v>
      </c>
      <c r="ED96" s="217"/>
      <c r="EE96" s="289">
        <f t="shared" si="103"/>
        <v>664.76736999999991</v>
      </c>
      <c r="EF96" s="217"/>
      <c r="EG96" s="289">
        <f t="shared" si="104"/>
        <v>664.76736999999991</v>
      </c>
      <c r="EH96" s="217"/>
      <c r="EI96" s="289">
        <f t="shared" si="105"/>
        <v>664.76736999999991</v>
      </c>
      <c r="EJ96" s="217"/>
      <c r="EK96" s="289">
        <f t="shared" si="106"/>
        <v>664.76736999999991</v>
      </c>
      <c r="EL96" s="217"/>
      <c r="EM96" s="289">
        <f t="shared" si="107"/>
        <v>664.76736999999991</v>
      </c>
    </row>
    <row r="97" spans="1:246" s="89" customFormat="1" ht="15.75" customHeight="1" thickBot="1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74"/>
        <v>0</v>
      </c>
      <c r="G97" s="222">
        <v>0</v>
      </c>
      <c r="H97" s="223">
        <v>0</v>
      </c>
      <c r="I97" s="96">
        <f t="shared" si="155"/>
        <v>0</v>
      </c>
      <c r="J97" s="224">
        <f t="shared" si="156"/>
        <v>0</v>
      </c>
      <c r="K97" s="225">
        <v>0</v>
      </c>
      <c r="L97" s="96">
        <f t="shared" si="157"/>
        <v>0</v>
      </c>
      <c r="M97" s="224">
        <f t="shared" si="158"/>
        <v>0</v>
      </c>
      <c r="N97" s="224">
        <f t="shared" si="159"/>
        <v>0</v>
      </c>
      <c r="O97" s="224">
        <v>0</v>
      </c>
      <c r="P97" s="226">
        <f t="shared" si="160"/>
        <v>0</v>
      </c>
      <c r="Q97" s="96">
        <v>0</v>
      </c>
      <c r="R97" s="96">
        <f t="shared" si="108"/>
        <v>0</v>
      </c>
      <c r="S97" s="224">
        <f t="shared" si="109"/>
        <v>0</v>
      </c>
      <c r="T97" s="224"/>
      <c r="U97" s="226">
        <f t="shared" si="110"/>
        <v>0</v>
      </c>
      <c r="V97" s="96">
        <v>0</v>
      </c>
      <c r="W97" s="96">
        <f t="shared" si="111"/>
        <v>0</v>
      </c>
      <c r="X97" s="224">
        <f t="shared" si="112"/>
        <v>0</v>
      </c>
      <c r="Y97" s="224"/>
      <c r="Z97" s="226">
        <f t="shared" si="113"/>
        <v>0</v>
      </c>
      <c r="AA97" s="96">
        <f>VLOOKUP(B97,Лист3!$A$2:$C$175,3,FALSE)</f>
        <v>0</v>
      </c>
      <c r="AB97" s="96">
        <f t="shared" si="114"/>
        <v>0</v>
      </c>
      <c r="AC97" s="224">
        <f t="shared" si="115"/>
        <v>0</v>
      </c>
      <c r="AD97" s="224"/>
      <c r="AE97" s="226">
        <f t="shared" si="116"/>
        <v>0</v>
      </c>
      <c r="AF97" s="96">
        <f>VLOOKUP(A97,Лист4!$A$2:$F$175,6,FALSE)</f>
        <v>0</v>
      </c>
      <c r="AG97" s="96">
        <f t="shared" si="117"/>
        <v>0</v>
      </c>
      <c r="AH97" s="224">
        <f t="shared" si="118"/>
        <v>0</v>
      </c>
      <c r="AI97" s="224"/>
      <c r="AJ97" s="226">
        <f t="shared" si="119"/>
        <v>0</v>
      </c>
      <c r="AK97" s="96">
        <f>VLOOKUP(A97,Лист6!$A$2:$F$175,6,FALSE)</f>
        <v>0</v>
      </c>
      <c r="AL97" s="96">
        <f t="shared" si="120"/>
        <v>0</v>
      </c>
      <c r="AM97" s="224">
        <f t="shared" si="121"/>
        <v>0</v>
      </c>
      <c r="AN97" s="224"/>
      <c r="AO97" s="226">
        <f t="shared" si="122"/>
        <v>0</v>
      </c>
      <c r="AP97" s="91">
        <v>0</v>
      </c>
      <c r="AQ97" s="96">
        <f t="shared" si="123"/>
        <v>0</v>
      </c>
      <c r="AR97" s="96">
        <f t="shared" si="124"/>
        <v>0</v>
      </c>
      <c r="AS97" s="96"/>
      <c r="AT97" s="226">
        <f t="shared" si="125"/>
        <v>0</v>
      </c>
      <c r="AU97" s="91">
        <v>0</v>
      </c>
      <c r="AV97" s="96">
        <f t="shared" si="126"/>
        <v>0</v>
      </c>
      <c r="AW97" s="224">
        <f t="shared" si="127"/>
        <v>0</v>
      </c>
      <c r="AX97" s="96"/>
      <c r="AY97" s="226">
        <f t="shared" si="128"/>
        <v>0</v>
      </c>
      <c r="AZ97" s="91">
        <v>0</v>
      </c>
      <c r="BA97" s="96">
        <f t="shared" si="172"/>
        <v>0</v>
      </c>
      <c r="BB97" s="224">
        <f t="shared" si="162"/>
        <v>0</v>
      </c>
      <c r="BC97" s="96"/>
      <c r="BD97" s="226">
        <f t="shared" si="129"/>
        <v>0</v>
      </c>
      <c r="BE97" s="91">
        <v>0</v>
      </c>
      <c r="BF97" s="96">
        <f t="shared" si="130"/>
        <v>0</v>
      </c>
      <c r="BG97" s="224">
        <f t="shared" si="131"/>
        <v>0</v>
      </c>
      <c r="BH97" s="96"/>
      <c r="BI97" s="226">
        <f t="shared" si="132"/>
        <v>0</v>
      </c>
      <c r="BJ97" s="91">
        <v>0</v>
      </c>
      <c r="BK97" s="96">
        <f t="shared" si="133"/>
        <v>0</v>
      </c>
      <c r="BL97" s="224">
        <f t="shared" si="134"/>
        <v>0</v>
      </c>
      <c r="BM97" s="96"/>
      <c r="BN97" s="226">
        <f t="shared" si="135"/>
        <v>0</v>
      </c>
      <c r="BO97" s="91">
        <v>0</v>
      </c>
      <c r="BP97" s="96">
        <f t="shared" si="136"/>
        <v>0</v>
      </c>
      <c r="BQ97" s="224">
        <f t="shared" si="137"/>
        <v>0</v>
      </c>
      <c r="BR97" s="96"/>
      <c r="BS97" s="226">
        <f t="shared" si="138"/>
        <v>0</v>
      </c>
      <c r="BT97" s="91">
        <v>0</v>
      </c>
      <c r="BU97" s="96">
        <f t="shared" si="139"/>
        <v>0</v>
      </c>
      <c r="BV97" s="224">
        <f t="shared" si="140"/>
        <v>0</v>
      </c>
      <c r="BW97" s="96"/>
      <c r="BX97" s="226">
        <f t="shared" si="141"/>
        <v>0</v>
      </c>
      <c r="BY97" s="91">
        <v>0</v>
      </c>
      <c r="BZ97" s="217">
        <f t="shared" si="89"/>
        <v>0</v>
      </c>
      <c r="CA97" s="224">
        <f t="shared" si="142"/>
        <v>0</v>
      </c>
      <c r="CB97" s="96"/>
      <c r="CC97" s="226">
        <f t="shared" si="143"/>
        <v>0</v>
      </c>
      <c r="CD97" s="91">
        <v>0</v>
      </c>
      <c r="CE97" s="217">
        <f t="shared" si="144"/>
        <v>0</v>
      </c>
      <c r="CF97" s="224">
        <f t="shared" si="145"/>
        <v>0</v>
      </c>
      <c r="CG97" s="96"/>
      <c r="CH97" s="226">
        <f t="shared" si="146"/>
        <v>0</v>
      </c>
      <c r="CI97" s="91">
        <v>0</v>
      </c>
      <c r="CJ97" s="217">
        <f t="shared" si="165"/>
        <v>0</v>
      </c>
      <c r="CK97" s="224">
        <f t="shared" si="163"/>
        <v>0</v>
      </c>
      <c r="CL97" s="96"/>
      <c r="CM97" s="287">
        <f t="shared" si="164"/>
        <v>0</v>
      </c>
      <c r="CN97" s="217"/>
      <c r="CO97" s="289">
        <f t="shared" si="147"/>
        <v>0</v>
      </c>
      <c r="CP97" s="217"/>
      <c r="CQ97" s="289">
        <f t="shared" si="148"/>
        <v>0</v>
      </c>
      <c r="CR97" s="217"/>
      <c r="CS97" s="289">
        <f t="shared" si="149"/>
        <v>0</v>
      </c>
      <c r="CT97" s="217"/>
      <c r="CU97" s="289">
        <f t="shared" si="150"/>
        <v>0</v>
      </c>
      <c r="CV97" s="217"/>
      <c r="CW97" s="289">
        <f t="shared" si="151"/>
        <v>0</v>
      </c>
      <c r="CX97" s="217"/>
      <c r="CY97" s="289">
        <f t="shared" si="152"/>
        <v>0</v>
      </c>
      <c r="CZ97" s="217"/>
      <c r="DA97" s="289">
        <f t="shared" si="153"/>
        <v>0</v>
      </c>
      <c r="DB97" s="217"/>
      <c r="DC97" s="289">
        <f t="shared" si="154"/>
        <v>0</v>
      </c>
      <c r="DD97" s="217"/>
      <c r="DE97" s="289">
        <f t="shared" si="90"/>
        <v>0</v>
      </c>
      <c r="DF97" s="217"/>
      <c r="DG97" s="289">
        <f t="shared" si="91"/>
        <v>0</v>
      </c>
      <c r="DH97" s="217"/>
      <c r="DI97" s="289">
        <f t="shared" si="92"/>
        <v>0</v>
      </c>
      <c r="DJ97" s="217"/>
      <c r="DK97" s="289">
        <f t="shared" si="93"/>
        <v>0</v>
      </c>
      <c r="DL97" s="217"/>
      <c r="DM97" s="289">
        <f t="shared" si="94"/>
        <v>0</v>
      </c>
      <c r="DN97" s="217"/>
      <c r="DO97" s="289">
        <f t="shared" si="95"/>
        <v>0</v>
      </c>
      <c r="DP97" s="217"/>
      <c r="DQ97" s="289">
        <f t="shared" si="96"/>
        <v>0</v>
      </c>
      <c r="DR97" s="217"/>
      <c r="DS97" s="289">
        <f t="shared" si="97"/>
        <v>0</v>
      </c>
      <c r="DT97" s="217"/>
      <c r="DU97" s="289">
        <f t="shared" si="98"/>
        <v>0</v>
      </c>
      <c r="DV97" s="217"/>
      <c r="DW97" s="289">
        <f t="shared" si="99"/>
        <v>0</v>
      </c>
      <c r="DX97" s="217"/>
      <c r="DY97" s="289">
        <f t="shared" si="100"/>
        <v>0</v>
      </c>
      <c r="DZ97" s="217"/>
      <c r="EA97" s="289">
        <f t="shared" si="101"/>
        <v>0</v>
      </c>
      <c r="EB97" s="217"/>
      <c r="EC97" s="289">
        <f t="shared" si="102"/>
        <v>0</v>
      </c>
      <c r="ED97" s="217"/>
      <c r="EE97" s="289">
        <f t="shared" si="103"/>
        <v>0</v>
      </c>
      <c r="EF97" s="217"/>
      <c r="EG97" s="289">
        <f t="shared" si="104"/>
        <v>0</v>
      </c>
      <c r="EH97" s="217"/>
      <c r="EI97" s="289">
        <f t="shared" si="105"/>
        <v>0</v>
      </c>
      <c r="EJ97" s="217"/>
      <c r="EK97" s="289">
        <f t="shared" si="106"/>
        <v>0</v>
      </c>
      <c r="EL97" s="217"/>
      <c r="EM97" s="289">
        <f t="shared" si="107"/>
        <v>0</v>
      </c>
    </row>
    <row r="98" spans="1:246" s="124" customFormat="1" ht="15.75" customHeight="1" thickBot="1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55"/>
        <v>30.085000000000001</v>
      </c>
      <c r="J98" s="122">
        <f t="shared" si="156"/>
        <v>125.75529999999999</v>
      </c>
      <c r="K98" s="184">
        <v>182.05199999999999</v>
      </c>
      <c r="L98" s="121">
        <f t="shared" si="157"/>
        <v>151.96699999999998</v>
      </c>
      <c r="M98" s="122">
        <f t="shared" si="158"/>
        <v>689.93017999999995</v>
      </c>
      <c r="N98" s="122">
        <f t="shared" si="159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108"/>
        <v>0.98300000000000409</v>
      </c>
      <c r="S98" s="122">
        <f t="shared" si="109"/>
        <v>4.4628200000000184</v>
      </c>
      <c r="T98" s="122"/>
      <c r="U98" s="120">
        <f t="shared" si="110"/>
        <v>-1054.84718</v>
      </c>
      <c r="V98" s="121">
        <v>825.06899999999996</v>
      </c>
      <c r="W98" s="121">
        <f t="shared" si="111"/>
        <v>642.03399999999999</v>
      </c>
      <c r="X98" s="122">
        <f t="shared" si="112"/>
        <v>2914.8343599999998</v>
      </c>
      <c r="Y98" s="122"/>
      <c r="Z98" s="120">
        <f t="shared" si="113"/>
        <v>1859.9871799999999</v>
      </c>
      <c r="AA98" s="121">
        <f>VLOOKUP(B98,Лист3!$A$2:$C$175,3,FALSE)</f>
        <v>861.08399999999995</v>
      </c>
      <c r="AB98" s="121">
        <f t="shared" si="114"/>
        <v>36.014999999999986</v>
      </c>
      <c r="AC98" s="122">
        <f t="shared" si="115"/>
        <v>163.50809999999993</v>
      </c>
      <c r="AD98" s="122">
        <v>2000</v>
      </c>
      <c r="AE98" s="120">
        <f t="shared" si="116"/>
        <v>23.495279999999866</v>
      </c>
      <c r="AF98" s="121">
        <f>VLOOKUP(A98,Лист4!$A$2:$F$175,6,FALSE)</f>
        <v>868.03099999999995</v>
      </c>
      <c r="AG98" s="121">
        <f t="shared" si="117"/>
        <v>6.9470000000000027</v>
      </c>
      <c r="AH98" s="122">
        <f t="shared" si="118"/>
        <v>31.539380000000012</v>
      </c>
      <c r="AI98" s="122"/>
      <c r="AJ98" s="120">
        <f t="shared" si="119"/>
        <v>55.034659999999874</v>
      </c>
      <c r="AK98" s="121">
        <f>VLOOKUP(A98,Лист6!$A$2:$F$175,6,FALSE)</f>
        <v>1150.0429999999999</v>
      </c>
      <c r="AL98" s="121">
        <f t="shared" si="120"/>
        <v>282.01199999999994</v>
      </c>
      <c r="AM98" s="122">
        <f t="shared" si="121"/>
        <v>1280.3344799999998</v>
      </c>
      <c r="AN98" s="122">
        <v>800</v>
      </c>
      <c r="AO98" s="120">
        <f t="shared" si="122"/>
        <v>535.36913999999956</v>
      </c>
      <c r="AP98" s="123">
        <v>1210.001</v>
      </c>
      <c r="AQ98" s="121">
        <f t="shared" si="123"/>
        <v>59.958000000000084</v>
      </c>
      <c r="AR98" s="121">
        <f t="shared" si="124"/>
        <v>272.20932000000039</v>
      </c>
      <c r="AS98" s="121"/>
      <c r="AT98" s="120">
        <f t="shared" si="125"/>
        <v>807.57845999999995</v>
      </c>
      <c r="AU98" s="123">
        <v>1272.0229999999999</v>
      </c>
      <c r="AV98" s="121">
        <f t="shared" si="126"/>
        <v>62.021999999999935</v>
      </c>
      <c r="AW98" s="122">
        <f t="shared" si="127"/>
        <v>281.57987999999972</v>
      </c>
      <c r="AX98" s="121">
        <v>500</v>
      </c>
      <c r="AY98" s="120">
        <f t="shared" si="128"/>
        <v>589.15833999999973</v>
      </c>
      <c r="AZ98" s="123">
        <v>1286.019</v>
      </c>
      <c r="BA98" s="121">
        <f t="shared" si="172"/>
        <v>13.996000000000095</v>
      </c>
      <c r="BB98" s="122">
        <f t="shared" si="162"/>
        <v>67.320760000000448</v>
      </c>
      <c r="BC98" s="121"/>
      <c r="BD98" s="120">
        <f t="shared" si="129"/>
        <v>656.47910000000013</v>
      </c>
      <c r="BE98" s="123">
        <v>1286.048</v>
      </c>
      <c r="BF98" s="121">
        <f t="shared" si="130"/>
        <v>2.8999999999996362E-2</v>
      </c>
      <c r="BG98" s="122">
        <f t="shared" si="131"/>
        <v>0.13948999999998249</v>
      </c>
      <c r="BH98" s="121"/>
      <c r="BI98" s="120">
        <f t="shared" si="132"/>
        <v>656.61859000000015</v>
      </c>
      <c r="BJ98" s="192">
        <v>1333.029</v>
      </c>
      <c r="BK98" s="121">
        <f t="shared" si="133"/>
        <v>46.980999999999995</v>
      </c>
      <c r="BL98" s="122">
        <f t="shared" si="134"/>
        <v>225.97860999999995</v>
      </c>
      <c r="BM98" s="121"/>
      <c r="BN98" s="120">
        <f t="shared" si="135"/>
        <v>882.59720000000016</v>
      </c>
      <c r="BO98" s="123"/>
      <c r="BP98" s="121"/>
      <c r="BQ98" s="122">
        <f t="shared" si="137"/>
        <v>0</v>
      </c>
      <c r="BR98" s="121"/>
      <c r="BS98" s="120">
        <f t="shared" si="138"/>
        <v>882.59720000000016</v>
      </c>
      <c r="BT98" s="123"/>
      <c r="BU98" s="121">
        <f t="shared" si="139"/>
        <v>0</v>
      </c>
      <c r="BV98" s="122">
        <f t="shared" si="140"/>
        <v>0</v>
      </c>
      <c r="BW98" s="121"/>
      <c r="BX98" s="120">
        <f t="shared" si="141"/>
        <v>882.59720000000016</v>
      </c>
      <c r="BY98" s="123"/>
      <c r="BZ98" s="111">
        <f t="shared" si="89"/>
        <v>0</v>
      </c>
      <c r="CA98" s="122">
        <f t="shared" si="142"/>
        <v>0</v>
      </c>
      <c r="CB98" s="121">
        <v>271</v>
      </c>
      <c r="CC98" s="120">
        <f t="shared" si="143"/>
        <v>611.59720000000016</v>
      </c>
      <c r="CD98" s="123"/>
      <c r="CE98" s="111">
        <f t="shared" si="144"/>
        <v>0</v>
      </c>
      <c r="CF98" s="122">
        <f t="shared" si="145"/>
        <v>0</v>
      </c>
      <c r="CG98" s="121"/>
      <c r="CH98" s="120">
        <f t="shared" si="146"/>
        <v>611.59720000000016</v>
      </c>
      <c r="CI98" s="123"/>
      <c r="CJ98" s="111">
        <f t="shared" si="165"/>
        <v>0</v>
      </c>
      <c r="CK98" s="122">
        <f t="shared" si="163"/>
        <v>0</v>
      </c>
      <c r="CL98" s="121"/>
      <c r="CM98" s="152">
        <f t="shared" si="164"/>
        <v>611.59720000000016</v>
      </c>
      <c r="CN98" s="121"/>
      <c r="CO98" s="196">
        <f t="shared" si="147"/>
        <v>611.59720000000016</v>
      </c>
      <c r="CP98" s="111"/>
      <c r="CQ98" s="196">
        <f t="shared" si="148"/>
        <v>611.59720000000016</v>
      </c>
      <c r="CR98" s="111"/>
      <c r="CS98" s="196">
        <f t="shared" si="149"/>
        <v>611.59720000000016</v>
      </c>
      <c r="CT98" s="111"/>
      <c r="CU98" s="196">
        <f t="shared" si="150"/>
        <v>611.59720000000016</v>
      </c>
      <c r="CV98" s="111"/>
      <c r="CW98" s="196">
        <f t="shared" si="151"/>
        <v>611.59720000000016</v>
      </c>
      <c r="CX98" s="111"/>
      <c r="CY98" s="196">
        <f t="shared" si="152"/>
        <v>611.59720000000016</v>
      </c>
      <c r="CZ98" s="111"/>
      <c r="DA98" s="196">
        <f t="shared" si="153"/>
        <v>611.59720000000016</v>
      </c>
      <c r="DB98" s="111"/>
      <c r="DC98" s="196">
        <f t="shared" si="154"/>
        <v>611.59720000000016</v>
      </c>
      <c r="DD98" s="111"/>
      <c r="DE98" s="196">
        <f t="shared" si="90"/>
        <v>611.59720000000016</v>
      </c>
      <c r="DF98" s="111"/>
      <c r="DG98" s="196">
        <f t="shared" si="91"/>
        <v>611.59720000000016</v>
      </c>
      <c r="DH98" s="111"/>
      <c r="DI98" s="196">
        <f t="shared" si="92"/>
        <v>611.59720000000016</v>
      </c>
      <c r="DJ98" s="111"/>
      <c r="DK98" s="196">
        <f t="shared" si="93"/>
        <v>611.59720000000016</v>
      </c>
      <c r="DL98" s="111"/>
      <c r="DM98" s="196">
        <f t="shared" si="94"/>
        <v>611.59720000000016</v>
      </c>
      <c r="DN98" s="111"/>
      <c r="DO98" s="196">
        <f t="shared" si="95"/>
        <v>611.59720000000016</v>
      </c>
      <c r="DP98" s="111"/>
      <c r="DQ98" s="196">
        <f t="shared" si="96"/>
        <v>611.59720000000016</v>
      </c>
      <c r="DR98" s="111"/>
      <c r="DS98" s="196">
        <f t="shared" si="97"/>
        <v>611.59720000000016</v>
      </c>
      <c r="DT98" s="111"/>
      <c r="DU98" s="196">
        <f t="shared" si="98"/>
        <v>611.59720000000016</v>
      </c>
      <c r="DV98" s="111"/>
      <c r="DW98" s="196">
        <f t="shared" si="99"/>
        <v>611.59720000000016</v>
      </c>
      <c r="DX98" s="111"/>
      <c r="DY98" s="196">
        <f t="shared" si="100"/>
        <v>611.59720000000016</v>
      </c>
      <c r="DZ98" s="111"/>
      <c r="EA98" s="196">
        <f t="shared" si="101"/>
        <v>611.59720000000016</v>
      </c>
      <c r="EB98" s="111"/>
      <c r="EC98" s="196">
        <f t="shared" si="102"/>
        <v>611.59720000000016</v>
      </c>
      <c r="ED98" s="111"/>
      <c r="EE98" s="196">
        <f t="shared" si="103"/>
        <v>611.59720000000016</v>
      </c>
      <c r="EF98" s="111"/>
      <c r="EG98" s="196">
        <f t="shared" si="104"/>
        <v>611.59720000000016</v>
      </c>
      <c r="EH98" s="111"/>
      <c r="EI98" s="196">
        <f t="shared" si="105"/>
        <v>611.59720000000016</v>
      </c>
      <c r="EJ98" s="111"/>
      <c r="EK98" s="196">
        <f t="shared" si="106"/>
        <v>611.59720000000016</v>
      </c>
      <c r="EL98" s="111"/>
      <c r="EM98" s="196">
        <f t="shared" si="107"/>
        <v>611.59720000000016</v>
      </c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75">G99/4.18</f>
        <v>2.9712918660287082</v>
      </c>
      <c r="G99" s="182">
        <v>12.42</v>
      </c>
      <c r="H99" s="183">
        <v>170.095</v>
      </c>
      <c r="I99" s="121">
        <f t="shared" si="155"/>
        <v>89.084000000000003</v>
      </c>
      <c r="J99" s="122">
        <f t="shared" si="156"/>
        <v>372.37111999999996</v>
      </c>
      <c r="K99" s="184">
        <v>1829.0519999999999</v>
      </c>
      <c r="L99" s="121">
        <f t="shared" si="157"/>
        <v>1658.9569999999999</v>
      </c>
      <c r="M99" s="122">
        <f t="shared" si="158"/>
        <v>7531.6647799999992</v>
      </c>
      <c r="N99" s="122">
        <f t="shared" si="159"/>
        <v>7916.455899999999</v>
      </c>
      <c r="O99" s="122">
        <v>2000</v>
      </c>
      <c r="P99" s="120">
        <v>5741.12</v>
      </c>
      <c r="Q99" s="121">
        <v>2869.002</v>
      </c>
      <c r="R99" s="121">
        <f t="shared" si="108"/>
        <v>1039.95</v>
      </c>
      <c r="S99" s="122">
        <f t="shared" si="109"/>
        <v>4721.3730000000005</v>
      </c>
      <c r="T99" s="122"/>
      <c r="U99" s="120">
        <f t="shared" si="110"/>
        <v>10462.493</v>
      </c>
      <c r="V99" s="121">
        <v>3006.07</v>
      </c>
      <c r="W99" s="121">
        <f t="shared" si="111"/>
        <v>137.06800000000021</v>
      </c>
      <c r="X99" s="122">
        <f t="shared" si="112"/>
        <v>622.28872000000092</v>
      </c>
      <c r="Y99" s="122"/>
      <c r="Z99" s="120">
        <f t="shared" si="113"/>
        <v>11084.781720000001</v>
      </c>
      <c r="AA99" s="121">
        <f>VLOOKUP(B99,Лист3!$A$2:$C$175,3,FALSE)</f>
        <v>3013.0509999999999</v>
      </c>
      <c r="AB99" s="121">
        <f t="shared" si="114"/>
        <v>6.9809999999997672</v>
      </c>
      <c r="AC99" s="122">
        <f t="shared" si="115"/>
        <v>31.693739999998943</v>
      </c>
      <c r="AD99" s="122"/>
      <c r="AE99" s="120">
        <f t="shared" si="116"/>
        <v>11116.47546</v>
      </c>
      <c r="AF99" s="121">
        <f>VLOOKUP(A99,Лист4!$A$2:$F$175,6,FALSE)</f>
        <v>3013.0970000000002</v>
      </c>
      <c r="AG99" s="121">
        <f t="shared" si="117"/>
        <v>4.6000000000276486E-2</v>
      </c>
      <c r="AH99" s="122">
        <f t="shared" si="118"/>
        <v>0.20884000000125524</v>
      </c>
      <c r="AI99" s="122"/>
      <c r="AJ99" s="120">
        <f t="shared" si="119"/>
        <v>11116.684300000001</v>
      </c>
      <c r="AK99" s="121">
        <f>VLOOKUP(A99,Лист6!$A$2:$F$175,6,FALSE)</f>
        <v>3909.0050000000001</v>
      </c>
      <c r="AL99" s="121">
        <f t="shared" si="120"/>
        <v>895.9079999999999</v>
      </c>
      <c r="AM99" s="122">
        <f t="shared" si="121"/>
        <v>4067.4223199999997</v>
      </c>
      <c r="AN99" s="122"/>
      <c r="AO99" s="120">
        <f t="shared" si="122"/>
        <v>15184.10662</v>
      </c>
      <c r="AP99" s="123">
        <v>4325.0559999999996</v>
      </c>
      <c r="AQ99" s="121">
        <f t="shared" si="123"/>
        <v>416.05099999999948</v>
      </c>
      <c r="AR99" s="121">
        <f t="shared" si="124"/>
        <v>1888.8715399999976</v>
      </c>
      <c r="AS99" s="121"/>
      <c r="AT99" s="120">
        <f t="shared" si="125"/>
        <v>17072.978159999999</v>
      </c>
      <c r="AU99" s="181">
        <v>4646.0950000000003</v>
      </c>
      <c r="AV99" s="121">
        <f t="shared" si="126"/>
        <v>321.03900000000067</v>
      </c>
      <c r="AW99" s="122">
        <f t="shared" si="127"/>
        <v>1457.5170600000031</v>
      </c>
      <c r="AX99" s="121"/>
      <c r="AY99" s="144">
        <f t="shared" si="128"/>
        <v>18530.495220000001</v>
      </c>
      <c r="AZ99" s="123"/>
      <c r="BA99" s="121"/>
      <c r="BB99" s="122">
        <f t="shared" si="162"/>
        <v>0</v>
      </c>
      <c r="BC99" s="121"/>
      <c r="BD99" s="120">
        <f t="shared" si="129"/>
        <v>18530.495220000001</v>
      </c>
      <c r="BE99" s="123"/>
      <c r="BF99" s="121">
        <f t="shared" si="130"/>
        <v>0</v>
      </c>
      <c r="BG99" s="122">
        <f t="shared" si="131"/>
        <v>0</v>
      </c>
      <c r="BH99" s="121"/>
      <c r="BI99" s="120">
        <f t="shared" si="132"/>
        <v>18530.495220000001</v>
      </c>
      <c r="BJ99" s="123"/>
      <c r="BK99" s="121">
        <f t="shared" si="133"/>
        <v>0</v>
      </c>
      <c r="BL99" s="122">
        <f t="shared" si="134"/>
        <v>0</v>
      </c>
      <c r="BM99" s="121"/>
      <c r="BN99" s="196">
        <f t="shared" si="135"/>
        <v>18530.495220000001</v>
      </c>
      <c r="BO99" s="123"/>
      <c r="BP99" s="121">
        <f t="shared" si="136"/>
        <v>0</v>
      </c>
      <c r="BQ99" s="122">
        <f t="shared" si="137"/>
        <v>0</v>
      </c>
      <c r="BR99" s="121"/>
      <c r="BS99" s="120">
        <f t="shared" si="138"/>
        <v>18530.495220000001</v>
      </c>
      <c r="BT99" s="123"/>
      <c r="BU99" s="121">
        <f t="shared" si="139"/>
        <v>0</v>
      </c>
      <c r="BV99" s="122">
        <f t="shared" si="140"/>
        <v>0</v>
      </c>
      <c r="BW99" s="121"/>
      <c r="BX99" s="120">
        <f t="shared" si="141"/>
        <v>18530.495220000001</v>
      </c>
      <c r="BY99" s="123"/>
      <c r="BZ99" s="111">
        <f t="shared" si="89"/>
        <v>0</v>
      </c>
      <c r="CA99" s="122">
        <f t="shared" si="142"/>
        <v>0</v>
      </c>
      <c r="CB99" s="121"/>
      <c r="CC99" s="120">
        <f t="shared" si="143"/>
        <v>18530.495220000001</v>
      </c>
      <c r="CD99" s="123"/>
      <c r="CE99" s="111">
        <f t="shared" si="144"/>
        <v>0</v>
      </c>
      <c r="CF99" s="122">
        <f t="shared" si="145"/>
        <v>0</v>
      </c>
      <c r="CG99" s="121"/>
      <c r="CH99" s="120">
        <f t="shared" si="146"/>
        <v>18530.495220000001</v>
      </c>
      <c r="CI99" s="123"/>
      <c r="CJ99" s="111">
        <f t="shared" si="165"/>
        <v>0</v>
      </c>
      <c r="CK99" s="122">
        <f t="shared" si="163"/>
        <v>0</v>
      </c>
      <c r="CL99" s="121"/>
      <c r="CM99" s="120">
        <f t="shared" si="164"/>
        <v>18530.495220000001</v>
      </c>
      <c r="CN99" s="121"/>
      <c r="CO99" s="196">
        <f t="shared" si="147"/>
        <v>18530.495220000001</v>
      </c>
      <c r="CP99" s="111"/>
      <c r="CQ99" s="196">
        <f t="shared" si="148"/>
        <v>18530.495220000001</v>
      </c>
      <c r="CR99" s="111"/>
      <c r="CS99" s="196">
        <f t="shared" si="149"/>
        <v>18530.495220000001</v>
      </c>
      <c r="CT99" s="111"/>
      <c r="CU99" s="196">
        <f t="shared" si="150"/>
        <v>18530.495220000001</v>
      </c>
      <c r="CV99" s="111"/>
      <c r="CW99" s="196">
        <f t="shared" si="151"/>
        <v>18530.495220000001</v>
      </c>
      <c r="CX99" s="111"/>
      <c r="CY99" s="196">
        <f t="shared" si="152"/>
        <v>18530.495220000001</v>
      </c>
      <c r="CZ99" s="111"/>
      <c r="DA99" s="196">
        <f t="shared" si="153"/>
        <v>18530.495220000001</v>
      </c>
      <c r="DB99" s="111"/>
      <c r="DC99" s="196">
        <f t="shared" si="154"/>
        <v>18530.495220000001</v>
      </c>
      <c r="DD99" s="111"/>
      <c r="DE99" s="196">
        <f t="shared" si="90"/>
        <v>18530.495220000001</v>
      </c>
      <c r="DF99" s="111"/>
      <c r="DG99" s="196">
        <f t="shared" si="91"/>
        <v>18530.495220000001</v>
      </c>
      <c r="DH99" s="111"/>
      <c r="DI99" s="196">
        <f t="shared" si="92"/>
        <v>18530.495220000001</v>
      </c>
      <c r="DJ99" s="111"/>
      <c r="DK99" s="196">
        <f t="shared" si="93"/>
        <v>18530.495220000001</v>
      </c>
      <c r="DL99" s="111"/>
      <c r="DM99" s="196">
        <f t="shared" si="94"/>
        <v>18530.495220000001</v>
      </c>
      <c r="DN99" s="111">
        <v>3000</v>
      </c>
      <c r="DO99" s="196">
        <f t="shared" si="95"/>
        <v>15530.495220000001</v>
      </c>
      <c r="DP99" s="111"/>
      <c r="DQ99" s="196">
        <f t="shared" si="96"/>
        <v>15530.495220000001</v>
      </c>
      <c r="DR99" s="111">
        <v>2300</v>
      </c>
      <c r="DS99" s="196">
        <f t="shared" si="97"/>
        <v>13230.495220000001</v>
      </c>
      <c r="DT99" s="111"/>
      <c r="DU99" s="196">
        <f t="shared" si="98"/>
        <v>13230.495220000001</v>
      </c>
      <c r="DV99" s="111"/>
      <c r="DW99" s="196">
        <f t="shared" si="99"/>
        <v>13230.495220000001</v>
      </c>
      <c r="DX99" s="111"/>
      <c r="DY99" s="196">
        <f t="shared" si="100"/>
        <v>13230.495220000001</v>
      </c>
      <c r="DZ99" s="111"/>
      <c r="EA99" s="196">
        <f t="shared" si="101"/>
        <v>13230.495220000001</v>
      </c>
      <c r="EB99" s="111"/>
      <c r="EC99" s="196">
        <f t="shared" si="102"/>
        <v>13230.495220000001</v>
      </c>
      <c r="ED99" s="111"/>
      <c r="EE99" s="196">
        <f t="shared" si="103"/>
        <v>13230.495220000001</v>
      </c>
      <c r="EF99" s="111"/>
      <c r="EG99" s="196">
        <f t="shared" si="104"/>
        <v>13230.495220000001</v>
      </c>
      <c r="EH99" s="111"/>
      <c r="EI99" s="196">
        <f t="shared" si="105"/>
        <v>13230.495220000001</v>
      </c>
      <c r="EJ99" s="111"/>
      <c r="EK99" s="196">
        <f t="shared" si="106"/>
        <v>13230.495220000001</v>
      </c>
      <c r="EL99" s="111"/>
      <c r="EM99" s="196">
        <f t="shared" si="107"/>
        <v>13230.495220000001</v>
      </c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75"/>
        <v>0</v>
      </c>
      <c r="G100" s="182">
        <v>0</v>
      </c>
      <c r="H100" s="183">
        <v>263.08</v>
      </c>
      <c r="I100" s="121">
        <f t="shared" si="155"/>
        <v>133.99399999999997</v>
      </c>
      <c r="J100" s="122">
        <f t="shared" si="156"/>
        <v>560.09491999999989</v>
      </c>
      <c r="K100" s="184">
        <v>522.02</v>
      </c>
      <c r="L100" s="121">
        <f t="shared" si="157"/>
        <v>258.94</v>
      </c>
      <c r="M100" s="122">
        <f t="shared" si="158"/>
        <v>1175.5876000000001</v>
      </c>
      <c r="N100" s="122">
        <f t="shared" si="159"/>
        <v>1735.6825199999998</v>
      </c>
      <c r="O100" s="122">
        <v>0</v>
      </c>
      <c r="P100" s="120">
        <f t="shared" si="160"/>
        <v>2272.52252</v>
      </c>
      <c r="Q100" s="121">
        <v>522.02</v>
      </c>
      <c r="R100" s="121">
        <f t="shared" si="108"/>
        <v>0</v>
      </c>
      <c r="S100" s="122">
        <f t="shared" si="109"/>
        <v>0</v>
      </c>
      <c r="T100" s="122"/>
      <c r="U100" s="120">
        <f t="shared" si="110"/>
        <v>2272.52252</v>
      </c>
      <c r="V100" s="121">
        <v>522.02</v>
      </c>
      <c r="W100" s="121">
        <f t="shared" si="111"/>
        <v>0</v>
      </c>
      <c r="X100" s="122">
        <f t="shared" si="112"/>
        <v>0</v>
      </c>
      <c r="Y100" s="122"/>
      <c r="Z100" s="120">
        <f t="shared" si="113"/>
        <v>2272.52252</v>
      </c>
      <c r="AA100" s="121">
        <f>VLOOKUP(B100,Лист3!$A$2:$C$175,3,FALSE)</f>
        <v>522.02</v>
      </c>
      <c r="AB100" s="121">
        <f t="shared" si="114"/>
        <v>0</v>
      </c>
      <c r="AC100" s="122">
        <f t="shared" si="115"/>
        <v>0</v>
      </c>
      <c r="AD100" s="122"/>
      <c r="AE100" s="120">
        <f t="shared" si="116"/>
        <v>2272.52252</v>
      </c>
      <c r="AF100" s="121">
        <f>VLOOKUP(A100,Лист4!$A$2:$F$175,6,FALSE)</f>
        <v>522.02</v>
      </c>
      <c r="AG100" s="121">
        <f t="shared" si="117"/>
        <v>0</v>
      </c>
      <c r="AH100" s="122">
        <f t="shared" si="118"/>
        <v>0</v>
      </c>
      <c r="AI100" s="122"/>
      <c r="AJ100" s="120">
        <f t="shared" si="119"/>
        <v>2272.52252</v>
      </c>
      <c r="AK100" s="121">
        <f>VLOOKUP(A100,Лист6!$A$2:$F$175,6,FALSE)</f>
        <v>522.02</v>
      </c>
      <c r="AL100" s="121">
        <f t="shared" si="120"/>
        <v>0</v>
      </c>
      <c r="AM100" s="122">
        <f t="shared" si="121"/>
        <v>0</v>
      </c>
      <c r="AN100" s="122"/>
      <c r="AO100" s="120">
        <f t="shared" si="122"/>
        <v>2272.52252</v>
      </c>
      <c r="AP100" s="123">
        <v>566.005</v>
      </c>
      <c r="AQ100" s="121">
        <f t="shared" si="123"/>
        <v>43.985000000000014</v>
      </c>
      <c r="AR100" s="121">
        <f t="shared" si="124"/>
        <v>199.69190000000006</v>
      </c>
      <c r="AS100" s="121"/>
      <c r="AT100" s="120">
        <f t="shared" si="125"/>
        <v>2472.2144200000002</v>
      </c>
      <c r="AU100" s="123">
        <v>587.053</v>
      </c>
      <c r="AV100" s="121">
        <f t="shared" si="126"/>
        <v>21.048000000000002</v>
      </c>
      <c r="AW100" s="122">
        <f t="shared" si="127"/>
        <v>95.55792000000001</v>
      </c>
      <c r="AX100" s="121"/>
      <c r="AY100" s="120">
        <f t="shared" si="128"/>
        <v>2567.7723400000004</v>
      </c>
      <c r="AZ100" s="123">
        <v>639.04499999999996</v>
      </c>
      <c r="BA100" s="121">
        <f t="shared" si="172"/>
        <v>51.991999999999962</v>
      </c>
      <c r="BB100" s="122">
        <f t="shared" si="162"/>
        <v>250.08151999999978</v>
      </c>
      <c r="BC100" s="121"/>
      <c r="BD100" s="120">
        <f t="shared" si="129"/>
        <v>2817.8538600000002</v>
      </c>
      <c r="BE100" s="123">
        <v>659.07100000000003</v>
      </c>
      <c r="BF100" s="121">
        <f t="shared" si="130"/>
        <v>20.026000000000067</v>
      </c>
      <c r="BG100" s="122">
        <f t="shared" si="131"/>
        <v>96.32506000000032</v>
      </c>
      <c r="BH100" s="121">
        <v>2800</v>
      </c>
      <c r="BI100" s="120">
        <f t="shared" si="132"/>
        <v>114.17892000000029</v>
      </c>
      <c r="BJ100" s="170">
        <v>711.05799999999999</v>
      </c>
      <c r="BK100" s="121">
        <f t="shared" si="133"/>
        <v>51.986999999999966</v>
      </c>
      <c r="BL100" s="122">
        <f t="shared" si="134"/>
        <v>250.05746999999982</v>
      </c>
      <c r="BM100" s="121"/>
      <c r="BN100" s="144">
        <f t="shared" si="135"/>
        <v>364.23639000000014</v>
      </c>
      <c r="BO100" s="123"/>
      <c r="BP100" s="121"/>
      <c r="BQ100" s="122">
        <f t="shared" si="137"/>
        <v>0</v>
      </c>
      <c r="BR100" s="121"/>
      <c r="BS100" s="120">
        <f t="shared" si="138"/>
        <v>364.23639000000014</v>
      </c>
      <c r="BT100" s="123"/>
      <c r="BU100" s="121">
        <f t="shared" si="139"/>
        <v>0</v>
      </c>
      <c r="BV100" s="122">
        <f t="shared" si="140"/>
        <v>0</v>
      </c>
      <c r="BW100" s="121"/>
      <c r="BX100" s="120">
        <f t="shared" si="141"/>
        <v>364.23639000000014</v>
      </c>
      <c r="BY100" s="123"/>
      <c r="BZ100" s="111">
        <f t="shared" si="89"/>
        <v>0</v>
      </c>
      <c r="CA100" s="122">
        <f t="shared" si="142"/>
        <v>0</v>
      </c>
      <c r="CB100" s="121"/>
      <c r="CC100" s="120">
        <f t="shared" si="143"/>
        <v>364.23639000000014</v>
      </c>
      <c r="CD100" s="123"/>
      <c r="CE100" s="111">
        <f t="shared" si="144"/>
        <v>0</v>
      </c>
      <c r="CF100" s="122">
        <f t="shared" si="145"/>
        <v>0</v>
      </c>
      <c r="CG100" s="121"/>
      <c r="CH100" s="120">
        <f t="shared" si="146"/>
        <v>364.23639000000014</v>
      </c>
      <c r="CI100" s="123"/>
      <c r="CJ100" s="111">
        <f t="shared" si="165"/>
        <v>0</v>
      </c>
      <c r="CK100" s="122">
        <f t="shared" si="163"/>
        <v>0</v>
      </c>
      <c r="CL100" s="121"/>
      <c r="CM100" s="120">
        <f t="shared" si="164"/>
        <v>364.23639000000014</v>
      </c>
      <c r="CN100" s="121"/>
      <c r="CO100" s="196">
        <f t="shared" si="147"/>
        <v>364.23639000000014</v>
      </c>
      <c r="CP100" s="111"/>
      <c r="CQ100" s="196">
        <f t="shared" si="148"/>
        <v>364.23639000000014</v>
      </c>
      <c r="CR100" s="111"/>
      <c r="CS100" s="196">
        <f t="shared" si="149"/>
        <v>364.23639000000014</v>
      </c>
      <c r="CT100" s="111"/>
      <c r="CU100" s="196">
        <f t="shared" si="150"/>
        <v>364.23639000000014</v>
      </c>
      <c r="CV100" s="111"/>
      <c r="CW100" s="196">
        <f t="shared" si="151"/>
        <v>364.23639000000014</v>
      </c>
      <c r="CX100" s="111"/>
      <c r="CY100" s="196">
        <f t="shared" si="152"/>
        <v>364.23639000000014</v>
      </c>
      <c r="CZ100" s="111"/>
      <c r="DA100" s="196">
        <f t="shared" si="153"/>
        <v>364.23639000000014</v>
      </c>
      <c r="DB100" s="111"/>
      <c r="DC100" s="196">
        <f t="shared" si="154"/>
        <v>364.23639000000014</v>
      </c>
      <c r="DD100" s="111"/>
      <c r="DE100" s="196">
        <f t="shared" si="90"/>
        <v>364.23639000000014</v>
      </c>
      <c r="DF100" s="111"/>
      <c r="DG100" s="196">
        <f t="shared" si="91"/>
        <v>364.23639000000014</v>
      </c>
      <c r="DH100" s="111"/>
      <c r="DI100" s="196">
        <f t="shared" si="92"/>
        <v>364.23639000000014</v>
      </c>
      <c r="DJ100" s="111"/>
      <c r="DK100" s="196">
        <f t="shared" si="93"/>
        <v>364.23639000000014</v>
      </c>
      <c r="DL100" s="111"/>
      <c r="DM100" s="196">
        <f t="shared" si="94"/>
        <v>364.23639000000014</v>
      </c>
      <c r="DN100" s="111"/>
      <c r="DO100" s="196">
        <f t="shared" si="95"/>
        <v>364.23639000000014</v>
      </c>
      <c r="DP100" s="111"/>
      <c r="DQ100" s="196">
        <f t="shared" si="96"/>
        <v>364.23639000000014</v>
      </c>
      <c r="DR100" s="111"/>
      <c r="DS100" s="196">
        <f t="shared" si="97"/>
        <v>364.23639000000014</v>
      </c>
      <c r="DT100" s="111"/>
      <c r="DU100" s="196">
        <f t="shared" si="98"/>
        <v>364.23639000000014</v>
      </c>
      <c r="DV100" s="111"/>
      <c r="DW100" s="196">
        <f t="shared" si="99"/>
        <v>364.23639000000014</v>
      </c>
      <c r="DX100" s="111"/>
      <c r="DY100" s="196">
        <f t="shared" si="100"/>
        <v>364.23639000000014</v>
      </c>
      <c r="DZ100" s="111"/>
      <c r="EA100" s="196">
        <f t="shared" si="101"/>
        <v>364.23639000000014</v>
      </c>
      <c r="EB100" s="111"/>
      <c r="EC100" s="196">
        <f t="shared" si="102"/>
        <v>364.23639000000014</v>
      </c>
      <c r="ED100" s="111"/>
      <c r="EE100" s="196">
        <f t="shared" si="103"/>
        <v>364.23639000000014</v>
      </c>
      <c r="EF100" s="111"/>
      <c r="EG100" s="196">
        <f t="shared" si="104"/>
        <v>364.23639000000014</v>
      </c>
      <c r="EH100" s="111"/>
      <c r="EI100" s="196">
        <f t="shared" si="105"/>
        <v>364.23639000000014</v>
      </c>
      <c r="EJ100" s="111"/>
      <c r="EK100" s="196">
        <f t="shared" si="106"/>
        <v>364.23639000000014</v>
      </c>
      <c r="EL100" s="111"/>
      <c r="EM100" s="196">
        <f t="shared" si="107"/>
        <v>364.23639000000014</v>
      </c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75"/>
        <v>54.978468899521538</v>
      </c>
      <c r="G101" s="182">
        <v>229.81</v>
      </c>
      <c r="H101" s="183">
        <v>497</v>
      </c>
      <c r="I101" s="121">
        <f t="shared" si="155"/>
        <v>78.961999999999989</v>
      </c>
      <c r="J101" s="122">
        <f t="shared" si="156"/>
        <v>330.06115999999992</v>
      </c>
      <c r="K101" s="184">
        <v>603.08000000000004</v>
      </c>
      <c r="L101" s="121">
        <f t="shared" si="157"/>
        <v>106.08000000000004</v>
      </c>
      <c r="M101" s="122">
        <f t="shared" si="158"/>
        <v>481.60320000000019</v>
      </c>
      <c r="N101" s="122">
        <f t="shared" si="159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108"/>
        <v>1.4000000000010004E-2</v>
      </c>
      <c r="S101" s="122">
        <f t="shared" si="109"/>
        <v>6.3560000000045427E-2</v>
      </c>
      <c r="T101" s="122"/>
      <c r="U101" s="157">
        <f t="shared" si="110"/>
        <v>-459.58643999999993</v>
      </c>
      <c r="V101" s="121">
        <v>604.01300000000003</v>
      </c>
      <c r="W101" s="129">
        <f t="shared" si="111"/>
        <v>0.91899999999998272</v>
      </c>
      <c r="X101" s="168">
        <f t="shared" si="112"/>
        <v>4.1722599999999215</v>
      </c>
      <c r="Y101" s="168"/>
      <c r="Z101" s="157">
        <f t="shared" si="113"/>
        <v>-455.41417999999999</v>
      </c>
      <c r="AA101" s="129">
        <f>VLOOKUP(B101,Лист3!$A$2:$C$175,3,FALSE)</f>
        <v>604.01300000000003</v>
      </c>
      <c r="AB101" s="129">
        <f t="shared" si="114"/>
        <v>0</v>
      </c>
      <c r="AC101" s="168">
        <f t="shared" si="115"/>
        <v>0</v>
      </c>
      <c r="AD101" s="168"/>
      <c r="AE101" s="157">
        <f t="shared" si="116"/>
        <v>-455.41417999999999</v>
      </c>
      <c r="AF101" s="129">
        <f>VLOOKUP(A101,Лист4!$A$2:$F$175,6,FALSE)</f>
        <v>604.01300000000003</v>
      </c>
      <c r="AG101" s="129">
        <f t="shared" si="117"/>
        <v>0</v>
      </c>
      <c r="AH101" s="168">
        <f t="shared" si="118"/>
        <v>0</v>
      </c>
      <c r="AI101" s="168"/>
      <c r="AJ101" s="157">
        <f t="shared" si="119"/>
        <v>-455.41417999999999</v>
      </c>
      <c r="AK101" s="129">
        <f>VLOOKUP(A101,Лист6!$A$2:$F$175,6,FALSE)</f>
        <v>622.03599999999994</v>
      </c>
      <c r="AL101" s="129">
        <f t="shared" si="120"/>
        <v>18.022999999999911</v>
      </c>
      <c r="AM101" s="168">
        <f t="shared" si="121"/>
        <v>81.824419999999591</v>
      </c>
      <c r="AN101" s="168"/>
      <c r="AO101" s="157">
        <f t="shared" si="122"/>
        <v>-373.58976000000041</v>
      </c>
      <c r="AP101" s="160">
        <v>655.02200000000005</v>
      </c>
      <c r="AQ101" s="129">
        <f t="shared" si="123"/>
        <v>32.986000000000104</v>
      </c>
      <c r="AR101" s="129">
        <f t="shared" si="124"/>
        <v>149.75644000000048</v>
      </c>
      <c r="AS101" s="129">
        <f>450+500</f>
        <v>950</v>
      </c>
      <c r="AT101" s="157">
        <f t="shared" si="125"/>
        <v>-1173.83332</v>
      </c>
      <c r="AU101" s="160">
        <v>686.01</v>
      </c>
      <c r="AV101" s="129">
        <f t="shared" si="126"/>
        <v>30.987999999999943</v>
      </c>
      <c r="AW101" s="168">
        <f t="shared" si="127"/>
        <v>140.68551999999974</v>
      </c>
      <c r="AX101" s="129"/>
      <c r="AY101" s="157">
        <f t="shared" si="128"/>
        <v>-1033.1478000000002</v>
      </c>
      <c r="AZ101" s="160">
        <v>733.03899999999999</v>
      </c>
      <c r="BA101" s="129">
        <f t="shared" si="172"/>
        <v>47.028999999999996</v>
      </c>
      <c r="BB101" s="122">
        <f t="shared" si="162"/>
        <v>226.20948999999996</v>
      </c>
      <c r="BC101" s="129"/>
      <c r="BD101" s="157">
        <f t="shared" si="129"/>
        <v>-806.93831000000023</v>
      </c>
      <c r="BE101" s="170">
        <v>733</v>
      </c>
      <c r="BF101" s="129">
        <f t="shared" si="130"/>
        <v>-3.8999999999987267E-2</v>
      </c>
      <c r="BG101" s="168">
        <f t="shared" si="131"/>
        <v>-0.18758999999993875</v>
      </c>
      <c r="BH101" s="129"/>
      <c r="BI101" s="157">
        <f t="shared" si="132"/>
        <v>-807.12590000000012</v>
      </c>
      <c r="BJ101" s="160">
        <v>839.09</v>
      </c>
      <c r="BK101" s="129">
        <f t="shared" si="133"/>
        <v>106.09000000000003</v>
      </c>
      <c r="BL101" s="168">
        <f t="shared" si="134"/>
        <v>510.29290000000009</v>
      </c>
      <c r="BM101" s="129"/>
      <c r="BN101" s="157">
        <f t="shared" si="135"/>
        <v>-296.83300000000003</v>
      </c>
      <c r="BO101" s="160"/>
      <c r="BP101" s="121">
        <v>0</v>
      </c>
      <c r="BQ101" s="122">
        <f t="shared" si="137"/>
        <v>0</v>
      </c>
      <c r="BR101" s="129"/>
      <c r="BS101" s="120">
        <f t="shared" si="138"/>
        <v>-296.83300000000003</v>
      </c>
      <c r="BT101" s="160"/>
      <c r="BU101" s="121">
        <f t="shared" si="139"/>
        <v>0</v>
      </c>
      <c r="BV101" s="122">
        <f t="shared" si="140"/>
        <v>0</v>
      </c>
      <c r="BW101" s="129"/>
      <c r="BX101" s="120">
        <f t="shared" si="141"/>
        <v>-296.83300000000003</v>
      </c>
      <c r="BY101" s="160"/>
      <c r="BZ101" s="111">
        <f t="shared" si="89"/>
        <v>0</v>
      </c>
      <c r="CA101" s="122">
        <f t="shared" si="142"/>
        <v>0</v>
      </c>
      <c r="CB101" s="129"/>
      <c r="CC101" s="120">
        <f t="shared" si="143"/>
        <v>-296.83300000000003</v>
      </c>
      <c r="CD101" s="160"/>
      <c r="CE101" s="111">
        <f t="shared" si="144"/>
        <v>0</v>
      </c>
      <c r="CF101" s="122">
        <f t="shared" si="145"/>
        <v>0</v>
      </c>
      <c r="CG101" s="129"/>
      <c r="CH101" s="120">
        <f t="shared" si="146"/>
        <v>-296.83300000000003</v>
      </c>
      <c r="CI101" s="160"/>
      <c r="CJ101" s="111">
        <f t="shared" si="165"/>
        <v>0</v>
      </c>
      <c r="CK101" s="122">
        <f t="shared" si="163"/>
        <v>0</v>
      </c>
      <c r="CL101" s="129"/>
      <c r="CM101" s="120">
        <f t="shared" si="164"/>
        <v>-296.83300000000003</v>
      </c>
      <c r="CN101" s="129"/>
      <c r="CO101" s="152">
        <f t="shared" si="147"/>
        <v>-296.83300000000003</v>
      </c>
      <c r="CP101" s="129"/>
      <c r="CQ101" s="152">
        <f t="shared" si="148"/>
        <v>-296.83300000000003</v>
      </c>
      <c r="CR101" s="129"/>
      <c r="CS101" s="196">
        <f t="shared" si="149"/>
        <v>-296.83300000000003</v>
      </c>
      <c r="CT101" s="129"/>
      <c r="CU101" s="196">
        <f t="shared" si="150"/>
        <v>-296.83300000000003</v>
      </c>
      <c r="CV101" s="129"/>
      <c r="CW101" s="196">
        <f t="shared" si="151"/>
        <v>-296.83300000000003</v>
      </c>
      <c r="CX101" s="129"/>
      <c r="CY101" s="196">
        <f t="shared" si="152"/>
        <v>-296.83300000000003</v>
      </c>
      <c r="CZ101" s="129"/>
      <c r="DA101" s="196">
        <f t="shared" si="153"/>
        <v>-296.83300000000003</v>
      </c>
      <c r="DB101" s="129"/>
      <c r="DC101" s="196">
        <f t="shared" si="154"/>
        <v>-296.83300000000003</v>
      </c>
      <c r="DD101" s="129"/>
      <c r="DE101" s="196">
        <f t="shared" ref="DE101:DE132" si="176">DC101-DD101</f>
        <v>-296.83300000000003</v>
      </c>
      <c r="DF101" s="129"/>
      <c r="DG101" s="196">
        <f t="shared" ref="DG101:DG132" si="177">DE101-DF101</f>
        <v>-296.83300000000003</v>
      </c>
      <c r="DH101" s="129"/>
      <c r="DI101" s="196">
        <f t="shared" si="92"/>
        <v>-296.83300000000003</v>
      </c>
      <c r="DJ101" s="129"/>
      <c r="DK101" s="196">
        <f t="shared" si="93"/>
        <v>-296.83300000000003</v>
      </c>
      <c r="DL101" s="129"/>
      <c r="DM101" s="196">
        <f t="shared" si="94"/>
        <v>-296.83300000000003</v>
      </c>
      <c r="DN101" s="129"/>
      <c r="DO101" s="196">
        <f t="shared" si="95"/>
        <v>-296.83300000000003</v>
      </c>
      <c r="DP101" s="129"/>
      <c r="DQ101" s="196">
        <f t="shared" si="96"/>
        <v>-296.83300000000003</v>
      </c>
      <c r="DR101" s="129"/>
      <c r="DS101" s="196">
        <f t="shared" si="97"/>
        <v>-296.83300000000003</v>
      </c>
      <c r="DT101" s="129"/>
      <c r="DU101" s="196">
        <f t="shared" si="98"/>
        <v>-296.83300000000003</v>
      </c>
      <c r="DV101" s="129"/>
      <c r="DW101" s="196">
        <f t="shared" si="99"/>
        <v>-296.83300000000003</v>
      </c>
      <c r="DX101" s="129"/>
      <c r="DY101" s="196">
        <f t="shared" si="100"/>
        <v>-296.83300000000003</v>
      </c>
      <c r="DZ101" s="129"/>
      <c r="EA101" s="196">
        <f t="shared" si="101"/>
        <v>-296.83300000000003</v>
      </c>
      <c r="EB101" s="129"/>
      <c r="EC101" s="196">
        <f t="shared" si="102"/>
        <v>-296.83300000000003</v>
      </c>
      <c r="ED101" s="129"/>
      <c r="EE101" s="196">
        <f t="shared" si="103"/>
        <v>-296.83300000000003</v>
      </c>
      <c r="EF101" s="129"/>
      <c r="EG101" s="196">
        <f t="shared" si="104"/>
        <v>-296.83300000000003</v>
      </c>
      <c r="EH101" s="129"/>
      <c r="EI101" s="196">
        <f t="shared" si="105"/>
        <v>-296.83300000000003</v>
      </c>
      <c r="EJ101" s="129"/>
      <c r="EK101" s="196">
        <f t="shared" si="106"/>
        <v>-296.83300000000003</v>
      </c>
      <c r="EL101" s="129"/>
      <c r="EM101" s="196">
        <f t="shared" si="107"/>
        <v>-296.83300000000003</v>
      </c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75"/>
        <v>1.0047846889952154</v>
      </c>
      <c r="G102" s="182">
        <v>4.2</v>
      </c>
      <c r="H102" s="183">
        <v>602.08000000000004</v>
      </c>
      <c r="I102" s="121">
        <f t="shared" si="155"/>
        <v>38.055000000000064</v>
      </c>
      <c r="J102" s="122">
        <f t="shared" si="156"/>
        <v>159.06990000000025</v>
      </c>
      <c r="K102" s="184">
        <v>679.07500000000005</v>
      </c>
      <c r="L102" s="121">
        <f t="shared" si="157"/>
        <v>76.995000000000005</v>
      </c>
      <c r="M102" s="122">
        <f t="shared" si="158"/>
        <v>349.5573</v>
      </c>
      <c r="N102" s="122">
        <f t="shared" si="159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108"/>
        <v>0</v>
      </c>
      <c r="S102" s="122">
        <f t="shared" si="109"/>
        <v>0</v>
      </c>
      <c r="T102" s="122"/>
      <c r="U102" s="120">
        <f t="shared" si="110"/>
        <v>212.52</v>
      </c>
      <c r="V102" s="121">
        <v>679.07500000000005</v>
      </c>
      <c r="W102" s="121">
        <f t="shared" si="111"/>
        <v>0</v>
      </c>
      <c r="X102" s="122">
        <f t="shared" si="112"/>
        <v>0</v>
      </c>
      <c r="Y102" s="122"/>
      <c r="Z102" s="120">
        <f t="shared" si="113"/>
        <v>212.52</v>
      </c>
      <c r="AA102" s="121">
        <f>VLOOKUP(B102,Лист3!$A$2:$C$175,3,FALSE)</f>
        <v>679.07500000000005</v>
      </c>
      <c r="AB102" s="121">
        <f t="shared" si="114"/>
        <v>0</v>
      </c>
      <c r="AC102" s="122">
        <f t="shared" si="115"/>
        <v>0</v>
      </c>
      <c r="AD102" s="122"/>
      <c r="AE102" s="120">
        <f t="shared" si="116"/>
        <v>212.52</v>
      </c>
      <c r="AF102" s="121">
        <f>VLOOKUP(A102,Лист4!$A$2:$F$175,6,FALSE)</f>
        <v>679.07500000000005</v>
      </c>
      <c r="AG102" s="121">
        <f t="shared" si="117"/>
        <v>0</v>
      </c>
      <c r="AH102" s="122">
        <f>AG102*4.54</f>
        <v>0</v>
      </c>
      <c r="AI102" s="122"/>
      <c r="AJ102" s="120">
        <f t="shared" si="119"/>
        <v>212.52</v>
      </c>
      <c r="AK102" s="121">
        <f>VLOOKUP(A102,Лист6!$A$2:$F$175,6,FALSE)</f>
        <v>679.07500000000005</v>
      </c>
      <c r="AL102" s="121">
        <f t="shared" si="120"/>
        <v>0</v>
      </c>
      <c r="AM102" s="122">
        <f t="shared" si="121"/>
        <v>0</v>
      </c>
      <c r="AN102" s="122"/>
      <c r="AO102" s="120">
        <f t="shared" si="122"/>
        <v>212.52</v>
      </c>
      <c r="AP102" s="123">
        <v>699.04</v>
      </c>
      <c r="AQ102" s="121">
        <f t="shared" si="123"/>
        <v>19.964999999999918</v>
      </c>
      <c r="AR102" s="121">
        <f t="shared" si="124"/>
        <v>90.641099999999625</v>
      </c>
      <c r="AS102" s="121"/>
      <c r="AT102" s="120">
        <f t="shared" si="125"/>
        <v>303.16109999999964</v>
      </c>
      <c r="AU102" s="123">
        <v>729.04399999999998</v>
      </c>
      <c r="AV102" s="121">
        <f t="shared" si="126"/>
        <v>30.004000000000019</v>
      </c>
      <c r="AW102" s="122">
        <f t="shared" si="127"/>
        <v>136.2181600000001</v>
      </c>
      <c r="AX102" s="121"/>
      <c r="AY102" s="120">
        <f t="shared" si="128"/>
        <v>439.3792599999997</v>
      </c>
      <c r="AZ102" s="123">
        <v>748.04</v>
      </c>
      <c r="BA102" s="121">
        <f t="shared" si="172"/>
        <v>18.995999999999981</v>
      </c>
      <c r="BB102" s="122">
        <f t="shared" si="162"/>
        <v>91.370759999999905</v>
      </c>
      <c r="BC102" s="121"/>
      <c r="BD102" s="120">
        <f t="shared" si="129"/>
        <v>530.75001999999961</v>
      </c>
      <c r="BE102" s="123">
        <v>748.04899999999998</v>
      </c>
      <c r="BF102" s="121">
        <f t="shared" si="130"/>
        <v>9.0000000000145519E-3</v>
      </c>
      <c r="BG102" s="122">
        <f t="shared" si="131"/>
        <v>4.3290000000069988E-2</v>
      </c>
      <c r="BH102" s="121"/>
      <c r="BI102" s="120">
        <f t="shared" si="132"/>
        <v>530.79330999999968</v>
      </c>
      <c r="BJ102" s="123">
        <v>755.01499999999999</v>
      </c>
      <c r="BK102" s="121">
        <f t="shared" si="133"/>
        <v>6.9660000000000082</v>
      </c>
      <c r="BL102" s="122">
        <f t="shared" si="134"/>
        <v>33.50646000000004</v>
      </c>
      <c r="BM102" s="121"/>
      <c r="BN102" s="120">
        <f t="shared" si="135"/>
        <v>564.29976999999974</v>
      </c>
      <c r="BO102" s="170">
        <v>762.01700000000005</v>
      </c>
      <c r="BP102" s="121">
        <f t="shared" si="136"/>
        <v>7.0020000000000664</v>
      </c>
      <c r="BQ102" s="122">
        <f t="shared" si="137"/>
        <v>33.67962000000032</v>
      </c>
      <c r="BR102" s="121">
        <v>600</v>
      </c>
      <c r="BS102" s="180">
        <f t="shared" si="138"/>
        <v>-2.0206099999999196</v>
      </c>
      <c r="BT102" s="123"/>
      <c r="BU102" s="121"/>
      <c r="BV102" s="122">
        <f t="shared" si="140"/>
        <v>0</v>
      </c>
      <c r="BW102" s="121"/>
      <c r="BX102" s="120">
        <f t="shared" si="141"/>
        <v>-2.0206099999999196</v>
      </c>
      <c r="BY102" s="123"/>
      <c r="BZ102" s="111">
        <f t="shared" si="89"/>
        <v>0</v>
      </c>
      <c r="CA102" s="122">
        <f t="shared" si="142"/>
        <v>0</v>
      </c>
      <c r="CB102" s="121"/>
      <c r="CC102" s="120">
        <f t="shared" si="143"/>
        <v>-2.0206099999999196</v>
      </c>
      <c r="CD102" s="123"/>
      <c r="CE102" s="111">
        <f t="shared" si="144"/>
        <v>0</v>
      </c>
      <c r="CF102" s="122">
        <f t="shared" si="145"/>
        <v>0</v>
      </c>
      <c r="CG102" s="121"/>
      <c r="CH102" s="120">
        <f t="shared" si="146"/>
        <v>-2.0206099999999196</v>
      </c>
      <c r="CI102" s="123"/>
      <c r="CJ102" s="111">
        <f t="shared" si="165"/>
        <v>0</v>
      </c>
      <c r="CK102" s="122">
        <f t="shared" si="163"/>
        <v>0</v>
      </c>
      <c r="CL102" s="121"/>
      <c r="CM102" s="120">
        <f t="shared" si="164"/>
        <v>-2.0206099999999196</v>
      </c>
      <c r="CN102" s="121"/>
      <c r="CO102" s="152">
        <f t="shared" si="147"/>
        <v>-2.0206099999999196</v>
      </c>
      <c r="CP102" s="121"/>
      <c r="CQ102" s="152">
        <f t="shared" si="148"/>
        <v>-2.0206099999999196</v>
      </c>
      <c r="CR102" s="121"/>
      <c r="CS102" s="196">
        <f t="shared" si="149"/>
        <v>-2.0206099999999196</v>
      </c>
      <c r="CT102" s="121"/>
      <c r="CU102" s="196">
        <f t="shared" si="150"/>
        <v>-2.0206099999999196</v>
      </c>
      <c r="CV102" s="121"/>
      <c r="CW102" s="196">
        <f t="shared" si="151"/>
        <v>-2.0206099999999196</v>
      </c>
      <c r="CX102" s="121"/>
      <c r="CY102" s="196">
        <f t="shared" si="152"/>
        <v>-2.0206099999999196</v>
      </c>
      <c r="CZ102" s="121"/>
      <c r="DA102" s="196">
        <f t="shared" si="153"/>
        <v>-2.0206099999999196</v>
      </c>
      <c r="DB102" s="121"/>
      <c r="DC102" s="196">
        <f t="shared" si="154"/>
        <v>-2.0206099999999196</v>
      </c>
      <c r="DD102" s="121"/>
      <c r="DE102" s="196">
        <f t="shared" si="176"/>
        <v>-2.0206099999999196</v>
      </c>
      <c r="DF102" s="121"/>
      <c r="DG102" s="196">
        <f t="shared" si="177"/>
        <v>-2.0206099999999196</v>
      </c>
      <c r="DH102" s="121"/>
      <c r="DI102" s="196">
        <f t="shared" si="92"/>
        <v>-2.0206099999999196</v>
      </c>
      <c r="DJ102" s="121"/>
      <c r="DK102" s="196">
        <f t="shared" si="93"/>
        <v>-2.0206099999999196</v>
      </c>
      <c r="DL102" s="121"/>
      <c r="DM102" s="196">
        <f t="shared" si="94"/>
        <v>-2.0206099999999196</v>
      </c>
      <c r="DN102" s="121"/>
      <c r="DO102" s="196">
        <f t="shared" si="95"/>
        <v>-2.0206099999999196</v>
      </c>
      <c r="DP102" s="121"/>
      <c r="DQ102" s="196">
        <f t="shared" si="96"/>
        <v>-2.0206099999999196</v>
      </c>
      <c r="DR102" s="121"/>
      <c r="DS102" s="196">
        <f t="shared" si="97"/>
        <v>-2.0206099999999196</v>
      </c>
      <c r="DT102" s="121"/>
      <c r="DU102" s="196">
        <f t="shared" si="98"/>
        <v>-2.0206099999999196</v>
      </c>
      <c r="DV102" s="121"/>
      <c r="DW102" s="196">
        <f t="shared" si="99"/>
        <v>-2.0206099999999196</v>
      </c>
      <c r="DX102" s="121"/>
      <c r="DY102" s="196">
        <f t="shared" si="100"/>
        <v>-2.0206099999999196</v>
      </c>
      <c r="DZ102" s="121"/>
      <c r="EA102" s="196">
        <f t="shared" si="101"/>
        <v>-2.0206099999999196</v>
      </c>
      <c r="EB102" s="121"/>
      <c r="EC102" s="196">
        <f t="shared" si="102"/>
        <v>-2.0206099999999196</v>
      </c>
      <c r="ED102" s="121"/>
      <c r="EE102" s="196">
        <f t="shared" si="103"/>
        <v>-2.0206099999999196</v>
      </c>
      <c r="EF102" s="121"/>
      <c r="EG102" s="196">
        <f t="shared" si="104"/>
        <v>-2.0206099999999196</v>
      </c>
      <c r="EH102" s="121"/>
      <c r="EI102" s="196">
        <f t="shared" si="105"/>
        <v>-2.0206099999999196</v>
      </c>
      <c r="EJ102" s="121"/>
      <c r="EK102" s="196">
        <f t="shared" si="106"/>
        <v>-2.0206099999999196</v>
      </c>
      <c r="EL102" s="121"/>
      <c r="EM102" s="196">
        <f t="shared" si="107"/>
        <v>-2.0206099999999196</v>
      </c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75"/>
        <v>0</v>
      </c>
      <c r="G103" s="256">
        <v>0</v>
      </c>
      <c r="H103" s="257">
        <v>4472.0640000000003</v>
      </c>
      <c r="I103" s="258">
        <f t="shared" si="155"/>
        <v>1436.0030000000002</v>
      </c>
      <c r="J103" s="259">
        <f t="shared" si="156"/>
        <v>6002.4925400000002</v>
      </c>
      <c r="K103" s="260">
        <v>5685.0680000000002</v>
      </c>
      <c r="L103" s="258">
        <f t="shared" si="157"/>
        <v>1213.0039999999999</v>
      </c>
      <c r="M103" s="259">
        <f t="shared" si="158"/>
        <v>5507.0381600000001</v>
      </c>
      <c r="N103" s="259">
        <f t="shared" si="159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108"/>
        <v>550.01299999999992</v>
      </c>
      <c r="S103" s="259">
        <f t="shared" si="109"/>
        <v>2497.0590199999997</v>
      </c>
      <c r="T103" s="259"/>
      <c r="U103" s="240">
        <f t="shared" si="110"/>
        <v>24495.44902</v>
      </c>
      <c r="V103" s="258">
        <v>7455.0720000000001</v>
      </c>
      <c r="W103" s="262">
        <f t="shared" si="111"/>
        <v>1219.991</v>
      </c>
      <c r="X103" s="263">
        <f t="shared" si="112"/>
        <v>5538.7591400000001</v>
      </c>
      <c r="Y103" s="263"/>
      <c r="Z103" s="240">
        <f t="shared" si="113"/>
        <v>30034.208160000002</v>
      </c>
      <c r="AA103" s="262">
        <v>8496</v>
      </c>
      <c r="AB103" s="262">
        <f t="shared" si="114"/>
        <v>1040.9279999999999</v>
      </c>
      <c r="AC103" s="263">
        <f t="shared" si="115"/>
        <v>4725.8131199999998</v>
      </c>
      <c r="AD103" s="263"/>
      <c r="AE103" s="240">
        <f t="shared" si="116"/>
        <v>34760.021280000001</v>
      </c>
      <c r="AF103" s="104">
        <f>VLOOKUP(A103,Лист4!$A$2:$F$175,6,FALSE)</f>
        <v>9057.0010000000002</v>
      </c>
      <c r="AG103" s="262">
        <f t="shared" si="117"/>
        <v>561.0010000000002</v>
      </c>
      <c r="AH103" s="263">
        <f t="shared" si="118"/>
        <v>2546.9445400000009</v>
      </c>
      <c r="AI103" s="263"/>
      <c r="AJ103" s="240">
        <f t="shared" si="119"/>
        <v>37306.965820000005</v>
      </c>
      <c r="AK103" s="104">
        <f>VLOOKUP(A103,Лист6!$A$2:$F$175,6,FALSE)</f>
        <v>9272.0939999999991</v>
      </c>
      <c r="AL103" s="262">
        <f t="shared" si="120"/>
        <v>215.09299999999894</v>
      </c>
      <c r="AM103" s="263">
        <f t="shared" si="121"/>
        <v>976.52221999999517</v>
      </c>
      <c r="AN103" s="263"/>
      <c r="AO103" s="240">
        <f t="shared" si="122"/>
        <v>38283.488039999997</v>
      </c>
      <c r="AP103" s="105">
        <v>9402.0879999999997</v>
      </c>
      <c r="AQ103" s="104">
        <f t="shared" si="123"/>
        <v>129.9940000000006</v>
      </c>
      <c r="AR103" s="104">
        <f t="shared" si="124"/>
        <v>590.17276000000277</v>
      </c>
      <c r="AS103" s="104"/>
      <c r="AT103" s="240">
        <f t="shared" si="125"/>
        <v>38873.660799999998</v>
      </c>
      <c r="AU103" s="105">
        <v>9543.0849999999991</v>
      </c>
      <c r="AV103" s="104">
        <f t="shared" si="126"/>
        <v>140.99699999999939</v>
      </c>
      <c r="AW103" s="241">
        <f t="shared" si="127"/>
        <v>640.1263799999972</v>
      </c>
      <c r="AX103" s="104"/>
      <c r="AY103" s="240">
        <f t="shared" si="128"/>
        <v>39513.787179999992</v>
      </c>
      <c r="AZ103" s="105">
        <v>9589.0149999999994</v>
      </c>
      <c r="BA103" s="104">
        <f t="shared" si="172"/>
        <v>45.930000000000291</v>
      </c>
      <c r="BB103" s="224">
        <f t="shared" si="162"/>
        <v>220.92330000000138</v>
      </c>
      <c r="BC103" s="104"/>
      <c r="BD103" s="240">
        <f t="shared" si="129"/>
        <v>39734.710479999994</v>
      </c>
      <c r="BE103" s="105">
        <v>9589.0149999999994</v>
      </c>
      <c r="BF103" s="104">
        <f t="shared" si="130"/>
        <v>0</v>
      </c>
      <c r="BG103" s="224">
        <f t="shared" si="131"/>
        <v>0</v>
      </c>
      <c r="BH103" s="104"/>
      <c r="BI103" s="240">
        <f t="shared" si="132"/>
        <v>39734.710479999994</v>
      </c>
      <c r="BJ103" s="105">
        <v>9589.0149999999994</v>
      </c>
      <c r="BK103" s="104">
        <f t="shared" si="133"/>
        <v>0</v>
      </c>
      <c r="BL103" s="224">
        <f t="shared" si="134"/>
        <v>0</v>
      </c>
      <c r="BM103" s="104"/>
      <c r="BN103" s="226">
        <f t="shared" si="135"/>
        <v>39734.710479999994</v>
      </c>
      <c r="BO103" s="105"/>
      <c r="BP103" s="96"/>
      <c r="BQ103" s="224">
        <f t="shared" si="137"/>
        <v>0</v>
      </c>
      <c r="BR103" s="104"/>
      <c r="BS103" s="226">
        <f t="shared" si="138"/>
        <v>39734.710479999994</v>
      </c>
      <c r="BT103" s="105"/>
      <c r="BU103" s="96">
        <f t="shared" si="139"/>
        <v>0</v>
      </c>
      <c r="BV103" s="224">
        <f t="shared" si="140"/>
        <v>0</v>
      </c>
      <c r="BW103" s="104"/>
      <c r="BX103" s="226">
        <f t="shared" si="141"/>
        <v>39734.710479999994</v>
      </c>
      <c r="BY103" s="105"/>
      <c r="BZ103" s="217">
        <f t="shared" si="89"/>
        <v>0</v>
      </c>
      <c r="CA103" s="224">
        <f t="shared" si="142"/>
        <v>0</v>
      </c>
      <c r="CB103" s="104"/>
      <c r="CC103" s="226">
        <f t="shared" si="143"/>
        <v>39734.710479999994</v>
      </c>
      <c r="CD103" s="105"/>
      <c r="CE103" s="217">
        <f t="shared" si="144"/>
        <v>0</v>
      </c>
      <c r="CF103" s="224">
        <f t="shared" si="145"/>
        <v>0</v>
      </c>
      <c r="CG103" s="104"/>
      <c r="CH103" s="226">
        <f t="shared" si="146"/>
        <v>39734.710479999994</v>
      </c>
      <c r="CI103" s="105"/>
      <c r="CJ103" s="217">
        <f t="shared" si="165"/>
        <v>0</v>
      </c>
      <c r="CK103" s="224">
        <f t="shared" si="163"/>
        <v>0</v>
      </c>
      <c r="CL103" s="104"/>
      <c r="CM103" s="287">
        <f t="shared" si="164"/>
        <v>39734.710479999994</v>
      </c>
      <c r="CN103" s="217"/>
      <c r="CO103" s="289">
        <f t="shared" si="147"/>
        <v>39734.710479999994</v>
      </c>
      <c r="CP103" s="217"/>
      <c r="CQ103" s="289">
        <f t="shared" si="148"/>
        <v>39734.710479999994</v>
      </c>
      <c r="CR103" s="217"/>
      <c r="CS103" s="289">
        <f t="shared" si="149"/>
        <v>39734.710479999994</v>
      </c>
      <c r="CT103" s="217"/>
      <c r="CU103" s="289">
        <f t="shared" si="150"/>
        <v>39734.710479999994</v>
      </c>
      <c r="CV103" s="217"/>
      <c r="CW103" s="289">
        <f t="shared" si="151"/>
        <v>39734.710479999994</v>
      </c>
      <c r="CX103" s="217"/>
      <c r="CY103" s="289">
        <f t="shared" si="152"/>
        <v>39734.710479999994</v>
      </c>
      <c r="CZ103" s="217"/>
      <c r="DA103" s="289">
        <f t="shared" si="153"/>
        <v>39734.710479999994</v>
      </c>
      <c r="DB103" s="217"/>
      <c r="DC103" s="289">
        <f t="shared" si="154"/>
        <v>39734.710479999994</v>
      </c>
      <c r="DD103" s="217"/>
      <c r="DE103" s="289">
        <f t="shared" si="176"/>
        <v>39734.710479999994</v>
      </c>
      <c r="DF103" s="217"/>
      <c r="DG103" s="289">
        <f t="shared" si="177"/>
        <v>39734.710479999994</v>
      </c>
      <c r="DH103" s="217"/>
      <c r="DI103" s="289">
        <f t="shared" si="92"/>
        <v>39734.710479999994</v>
      </c>
      <c r="DJ103" s="217"/>
      <c r="DK103" s="289">
        <f t="shared" si="93"/>
        <v>39734.710479999994</v>
      </c>
      <c r="DL103" s="217"/>
      <c r="DM103" s="289">
        <f t="shared" si="94"/>
        <v>39734.710479999994</v>
      </c>
      <c r="DN103" s="217"/>
      <c r="DO103" s="289">
        <f t="shared" si="95"/>
        <v>39734.710479999994</v>
      </c>
      <c r="DP103" s="217"/>
      <c r="DQ103" s="289">
        <f t="shared" si="96"/>
        <v>39734.710479999994</v>
      </c>
      <c r="DR103" s="217"/>
      <c r="DS103" s="289">
        <f t="shared" si="97"/>
        <v>39734.710479999994</v>
      </c>
      <c r="DT103" s="217"/>
      <c r="DU103" s="289">
        <f t="shared" si="98"/>
        <v>39734.710479999994</v>
      </c>
      <c r="DV103" s="217"/>
      <c r="DW103" s="289">
        <f t="shared" si="99"/>
        <v>39734.710479999994</v>
      </c>
      <c r="DX103" s="217"/>
      <c r="DY103" s="289">
        <f t="shared" si="100"/>
        <v>39734.710479999994</v>
      </c>
      <c r="DZ103" s="217"/>
      <c r="EA103" s="289">
        <f t="shared" si="101"/>
        <v>39734.710479999994</v>
      </c>
      <c r="EB103" s="217"/>
      <c r="EC103" s="289">
        <f t="shared" si="102"/>
        <v>39734.710479999994</v>
      </c>
      <c r="ED103" s="217"/>
      <c r="EE103" s="289">
        <f t="shared" si="103"/>
        <v>39734.710479999994</v>
      </c>
      <c r="EF103" s="217"/>
      <c r="EG103" s="289">
        <f t="shared" si="104"/>
        <v>39734.710479999994</v>
      </c>
      <c r="EH103" s="217"/>
      <c r="EI103" s="289">
        <f t="shared" si="105"/>
        <v>39734.710479999994</v>
      </c>
      <c r="EJ103" s="217"/>
      <c r="EK103" s="289">
        <f t="shared" si="106"/>
        <v>39734.710479999994</v>
      </c>
      <c r="EL103" s="217"/>
      <c r="EM103" s="289">
        <f t="shared" si="107"/>
        <v>39734.710479999994</v>
      </c>
    </row>
    <row r="104" spans="1:246" s="89" customFormat="1" ht="15.75" customHeight="1" thickBot="1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55"/>
        <v>1.0099999999999998</v>
      </c>
      <c r="J104" s="224">
        <f t="shared" si="156"/>
        <v>4.2217999999999991</v>
      </c>
      <c r="K104" s="225">
        <v>7.0919999999999996</v>
      </c>
      <c r="L104" s="96">
        <f t="shared" si="157"/>
        <v>3.9949999999999997</v>
      </c>
      <c r="M104" s="224">
        <f t="shared" si="158"/>
        <v>18.1373</v>
      </c>
      <c r="N104" s="224">
        <f t="shared" si="159"/>
        <v>22.359099999999998</v>
      </c>
      <c r="O104" s="224">
        <v>0</v>
      </c>
      <c r="P104" s="226">
        <f t="shared" si="160"/>
        <v>31.089099999999998</v>
      </c>
      <c r="Q104" s="96">
        <v>7.0919999999999996</v>
      </c>
      <c r="R104" s="96">
        <f t="shared" si="108"/>
        <v>0</v>
      </c>
      <c r="S104" s="224">
        <f t="shared" si="109"/>
        <v>0</v>
      </c>
      <c r="T104" s="224"/>
      <c r="U104" s="226">
        <f t="shared" si="110"/>
        <v>31.089099999999998</v>
      </c>
      <c r="V104" s="96">
        <v>7.0919999999999996</v>
      </c>
      <c r="W104" s="96">
        <f t="shared" si="111"/>
        <v>0</v>
      </c>
      <c r="X104" s="224">
        <f t="shared" si="112"/>
        <v>0</v>
      </c>
      <c r="Y104" s="224"/>
      <c r="Z104" s="226">
        <f t="shared" si="113"/>
        <v>31.089099999999998</v>
      </c>
      <c r="AA104" s="96">
        <f>VLOOKUP(B104,Лист3!$A$2:$C$175,3,FALSE)</f>
        <v>7.0919999999999996</v>
      </c>
      <c r="AB104" s="96">
        <f t="shared" si="114"/>
        <v>0</v>
      </c>
      <c r="AC104" s="224">
        <f t="shared" si="115"/>
        <v>0</v>
      </c>
      <c r="AD104" s="224"/>
      <c r="AE104" s="226">
        <f t="shared" si="116"/>
        <v>31.089099999999998</v>
      </c>
      <c r="AF104" s="96">
        <f>VLOOKUP(A104,Лист4!$A$2:$F$175,6,FALSE)</f>
        <v>7.093</v>
      </c>
      <c r="AG104" s="96">
        <f t="shared" si="117"/>
        <v>1.000000000000334E-3</v>
      </c>
      <c r="AH104" s="224">
        <f t="shared" si="118"/>
        <v>4.5400000000015159E-3</v>
      </c>
      <c r="AI104" s="224"/>
      <c r="AJ104" s="226">
        <f t="shared" si="119"/>
        <v>31.093640000000001</v>
      </c>
      <c r="AK104" s="96">
        <f>VLOOKUP(A104,Лист6!$A$2:$F$175,6,FALSE)</f>
        <v>7.093</v>
      </c>
      <c r="AL104" s="96">
        <f t="shared" si="120"/>
        <v>0</v>
      </c>
      <c r="AM104" s="224">
        <f t="shared" si="121"/>
        <v>0</v>
      </c>
      <c r="AN104" s="224"/>
      <c r="AO104" s="226">
        <f t="shared" si="122"/>
        <v>31.093640000000001</v>
      </c>
      <c r="AP104" s="91">
        <v>8.0660000000000007</v>
      </c>
      <c r="AQ104" s="96">
        <f t="shared" si="123"/>
        <v>0.97300000000000075</v>
      </c>
      <c r="AR104" s="96">
        <f t="shared" si="124"/>
        <v>4.4174200000000035</v>
      </c>
      <c r="AS104" s="96"/>
      <c r="AT104" s="226">
        <f t="shared" si="125"/>
        <v>35.511060000000001</v>
      </c>
      <c r="AU104" s="91">
        <v>8.0670000000000002</v>
      </c>
      <c r="AV104" s="96">
        <f t="shared" si="126"/>
        <v>9.9999999999944578E-4</v>
      </c>
      <c r="AW104" s="224">
        <f t="shared" si="127"/>
        <v>4.5399999999974835E-3</v>
      </c>
      <c r="AX104" s="96"/>
      <c r="AY104" s="226">
        <f t="shared" si="128"/>
        <v>35.515599999999999</v>
      </c>
      <c r="AZ104" s="91">
        <v>8.0670000000000002</v>
      </c>
      <c r="BA104" s="96">
        <f t="shared" si="172"/>
        <v>0</v>
      </c>
      <c r="BB104" s="224">
        <f t="shared" si="162"/>
        <v>0</v>
      </c>
      <c r="BC104" s="96"/>
      <c r="BD104" s="226">
        <f t="shared" si="129"/>
        <v>35.515599999999999</v>
      </c>
      <c r="BE104" s="91">
        <v>8.0670000000000002</v>
      </c>
      <c r="BF104" s="96">
        <f t="shared" si="130"/>
        <v>0</v>
      </c>
      <c r="BG104" s="224">
        <f t="shared" si="131"/>
        <v>0</v>
      </c>
      <c r="BH104" s="96"/>
      <c r="BI104" s="226">
        <f t="shared" si="132"/>
        <v>35.515599999999999</v>
      </c>
      <c r="BJ104" s="91">
        <v>8.0709999999999997</v>
      </c>
      <c r="BK104" s="96">
        <f t="shared" si="133"/>
        <v>3.9999999999995595E-3</v>
      </c>
      <c r="BL104" s="224">
        <f t="shared" si="134"/>
        <v>1.923999999999788E-2</v>
      </c>
      <c r="BM104" s="96"/>
      <c r="BN104" s="226">
        <f t="shared" si="135"/>
        <v>35.534839999999996</v>
      </c>
      <c r="BO104" s="91">
        <v>8.0709999999999997</v>
      </c>
      <c r="BP104" s="96">
        <f t="shared" si="136"/>
        <v>0</v>
      </c>
      <c r="BQ104" s="224">
        <f t="shared" si="137"/>
        <v>0</v>
      </c>
      <c r="BR104" s="96"/>
      <c r="BS104" s="226">
        <f t="shared" si="138"/>
        <v>35.534839999999996</v>
      </c>
      <c r="BT104" s="91">
        <v>8.0709999999999997</v>
      </c>
      <c r="BU104" s="96">
        <f t="shared" si="139"/>
        <v>0</v>
      </c>
      <c r="BV104" s="224">
        <f t="shared" si="140"/>
        <v>0</v>
      </c>
      <c r="BW104" s="96"/>
      <c r="BX104" s="226">
        <f t="shared" si="141"/>
        <v>35.534839999999996</v>
      </c>
      <c r="BY104" s="91">
        <v>8.0709999999999997</v>
      </c>
      <c r="BZ104" s="217">
        <f t="shared" si="89"/>
        <v>0</v>
      </c>
      <c r="CA104" s="224">
        <f t="shared" si="142"/>
        <v>0</v>
      </c>
      <c r="CB104" s="96"/>
      <c r="CC104" s="226">
        <f t="shared" si="143"/>
        <v>35.534839999999996</v>
      </c>
      <c r="CD104" s="91">
        <v>8.0709999999999997</v>
      </c>
      <c r="CE104" s="217">
        <f t="shared" si="144"/>
        <v>0</v>
      </c>
      <c r="CF104" s="224">
        <f t="shared" si="145"/>
        <v>0</v>
      </c>
      <c r="CG104" s="96"/>
      <c r="CH104" s="226">
        <f t="shared" si="146"/>
        <v>35.534839999999996</v>
      </c>
      <c r="CI104" s="91">
        <v>8.0709999999999997</v>
      </c>
      <c r="CJ104" s="217">
        <f t="shared" si="165"/>
        <v>0</v>
      </c>
      <c r="CK104" s="224">
        <f t="shared" si="163"/>
        <v>0</v>
      </c>
      <c r="CL104" s="96"/>
      <c r="CM104" s="287">
        <f t="shared" si="164"/>
        <v>35.534839999999996</v>
      </c>
      <c r="CN104" s="217"/>
      <c r="CO104" s="289">
        <f t="shared" si="147"/>
        <v>35.534839999999996</v>
      </c>
      <c r="CP104" s="217"/>
      <c r="CQ104" s="289">
        <f t="shared" si="148"/>
        <v>35.534839999999996</v>
      </c>
      <c r="CR104" s="217"/>
      <c r="CS104" s="289">
        <f t="shared" si="149"/>
        <v>35.534839999999996</v>
      </c>
      <c r="CT104" s="217"/>
      <c r="CU104" s="289">
        <f t="shared" si="150"/>
        <v>35.534839999999996</v>
      </c>
      <c r="CV104" s="217"/>
      <c r="CW104" s="289">
        <f t="shared" si="151"/>
        <v>35.534839999999996</v>
      </c>
      <c r="CX104" s="217"/>
      <c r="CY104" s="289">
        <f t="shared" si="152"/>
        <v>35.534839999999996</v>
      </c>
      <c r="CZ104" s="217"/>
      <c r="DA104" s="289">
        <f t="shared" si="153"/>
        <v>35.534839999999996</v>
      </c>
      <c r="DB104" s="217"/>
      <c r="DC104" s="289">
        <f t="shared" si="154"/>
        <v>35.534839999999996</v>
      </c>
      <c r="DD104" s="217"/>
      <c r="DE104" s="289">
        <f t="shared" si="176"/>
        <v>35.534839999999996</v>
      </c>
      <c r="DF104" s="217"/>
      <c r="DG104" s="289">
        <f t="shared" si="177"/>
        <v>35.534839999999996</v>
      </c>
      <c r="DH104" s="217"/>
      <c r="DI104" s="289">
        <f t="shared" si="92"/>
        <v>35.534839999999996</v>
      </c>
      <c r="DJ104" s="217"/>
      <c r="DK104" s="289">
        <f t="shared" si="93"/>
        <v>35.534839999999996</v>
      </c>
      <c r="DL104" s="217"/>
      <c r="DM104" s="289">
        <f t="shared" si="94"/>
        <v>35.534839999999996</v>
      </c>
      <c r="DN104" s="217"/>
      <c r="DO104" s="289">
        <f t="shared" si="95"/>
        <v>35.534839999999996</v>
      </c>
      <c r="DP104" s="217"/>
      <c r="DQ104" s="289">
        <f t="shared" si="96"/>
        <v>35.534839999999996</v>
      </c>
      <c r="DR104" s="217"/>
      <c r="DS104" s="289">
        <f t="shared" si="97"/>
        <v>35.534839999999996</v>
      </c>
      <c r="DT104" s="217"/>
      <c r="DU104" s="289">
        <f t="shared" si="98"/>
        <v>35.534839999999996</v>
      </c>
      <c r="DV104" s="217"/>
      <c r="DW104" s="289">
        <f t="shared" si="99"/>
        <v>35.534839999999996</v>
      </c>
      <c r="DX104" s="217"/>
      <c r="DY104" s="289">
        <f t="shared" si="100"/>
        <v>35.534839999999996</v>
      </c>
      <c r="DZ104" s="217"/>
      <c r="EA104" s="289">
        <f t="shared" si="101"/>
        <v>35.534839999999996</v>
      </c>
      <c r="EB104" s="217"/>
      <c r="EC104" s="289">
        <f t="shared" si="102"/>
        <v>35.534839999999996</v>
      </c>
      <c r="ED104" s="217"/>
      <c r="EE104" s="289">
        <f t="shared" si="103"/>
        <v>35.534839999999996</v>
      </c>
      <c r="EF104" s="217"/>
      <c r="EG104" s="289">
        <f t="shared" si="104"/>
        <v>35.534839999999996</v>
      </c>
      <c r="EH104" s="217"/>
      <c r="EI104" s="289">
        <f t="shared" si="105"/>
        <v>35.534839999999996</v>
      </c>
      <c r="EJ104" s="217"/>
      <c r="EK104" s="289">
        <f t="shared" si="106"/>
        <v>35.534839999999996</v>
      </c>
      <c r="EL104" s="217"/>
      <c r="EM104" s="289">
        <f t="shared" si="107"/>
        <v>35.534839999999996</v>
      </c>
    </row>
    <row r="105" spans="1:246" s="124" customFormat="1" ht="15.75" customHeight="1" thickBot="1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55"/>
        <v>461</v>
      </c>
      <c r="J105" s="122">
        <f t="shared" si="156"/>
        <v>1926.9799999999998</v>
      </c>
      <c r="K105" s="184">
        <v>1301.05</v>
      </c>
      <c r="L105" s="121">
        <f t="shared" si="157"/>
        <v>321.97499999999991</v>
      </c>
      <c r="M105" s="122">
        <f t="shared" si="158"/>
        <v>1461.7664999999995</v>
      </c>
      <c r="N105" s="122">
        <f t="shared" si="159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108"/>
        <v>4.9880000000000564</v>
      </c>
      <c r="S105" s="122">
        <f t="shared" si="109"/>
        <v>22.645520000000257</v>
      </c>
      <c r="T105" s="122"/>
      <c r="U105" s="120">
        <f t="shared" si="110"/>
        <v>506.93552000000028</v>
      </c>
      <c r="V105" s="121">
        <v>1306.0440000000001</v>
      </c>
      <c r="W105" s="121">
        <f t="shared" si="111"/>
        <v>6.0000000000854925E-3</v>
      </c>
      <c r="X105" s="122">
        <f t="shared" si="112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114"/>
        <v>0</v>
      </c>
      <c r="AC105" s="122">
        <f t="shared" si="115"/>
        <v>0</v>
      </c>
      <c r="AD105" s="122"/>
      <c r="AE105" s="120">
        <f t="shared" si="116"/>
        <v>-1893.0372399999992</v>
      </c>
      <c r="AF105" s="126">
        <f>VLOOKUP(A105,Лист4!$A$2:$F$175,6,FALSE)</f>
        <v>1306.0440000000001</v>
      </c>
      <c r="AG105" s="121">
        <f t="shared" si="117"/>
        <v>0</v>
      </c>
      <c r="AH105" s="122">
        <f t="shared" si="118"/>
        <v>0</v>
      </c>
      <c r="AI105" s="122"/>
      <c r="AJ105" s="128">
        <f t="shared" si="119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62"/>
        <v>0</v>
      </c>
      <c r="BC105" s="121"/>
      <c r="BD105" s="120"/>
      <c r="BE105" s="123"/>
      <c r="BF105" s="121"/>
      <c r="BG105" s="122">
        <f t="shared" si="131"/>
        <v>0</v>
      </c>
      <c r="BH105" s="121"/>
      <c r="BI105" s="120"/>
      <c r="BJ105" s="123"/>
      <c r="BK105" s="121"/>
      <c r="BL105" s="122">
        <f t="shared" si="134"/>
        <v>0</v>
      </c>
      <c r="BM105" s="121"/>
      <c r="BN105" s="120">
        <f t="shared" si="135"/>
        <v>0</v>
      </c>
      <c r="BO105" s="123"/>
      <c r="BP105" s="121">
        <f t="shared" si="136"/>
        <v>0</v>
      </c>
      <c r="BQ105" s="122">
        <f t="shared" si="137"/>
        <v>0</v>
      </c>
      <c r="BR105" s="121"/>
      <c r="BS105" s="120">
        <f t="shared" si="138"/>
        <v>0</v>
      </c>
      <c r="BT105" s="123"/>
      <c r="BU105" s="121">
        <f t="shared" si="139"/>
        <v>0</v>
      </c>
      <c r="BV105" s="122">
        <f t="shared" si="140"/>
        <v>0</v>
      </c>
      <c r="BW105" s="121"/>
      <c r="BX105" s="120">
        <f t="shared" si="141"/>
        <v>0</v>
      </c>
      <c r="BY105" s="123"/>
      <c r="BZ105" s="111">
        <f t="shared" si="89"/>
        <v>0</v>
      </c>
      <c r="CA105" s="122">
        <f t="shared" si="142"/>
        <v>0</v>
      </c>
      <c r="CB105" s="121"/>
      <c r="CC105" s="120">
        <f t="shared" si="143"/>
        <v>0</v>
      </c>
      <c r="CD105" s="123"/>
      <c r="CE105" s="111">
        <f t="shared" si="144"/>
        <v>0</v>
      </c>
      <c r="CF105" s="122">
        <f t="shared" si="145"/>
        <v>0</v>
      </c>
      <c r="CG105" s="121"/>
      <c r="CH105" s="120">
        <f t="shared" si="146"/>
        <v>0</v>
      </c>
      <c r="CI105" s="123"/>
      <c r="CJ105" s="111">
        <f t="shared" si="165"/>
        <v>0</v>
      </c>
      <c r="CK105" s="122">
        <f t="shared" si="163"/>
        <v>0</v>
      </c>
      <c r="CL105" s="121"/>
      <c r="CM105" s="120">
        <f t="shared" si="164"/>
        <v>0</v>
      </c>
      <c r="CN105" s="121"/>
      <c r="CO105" s="196">
        <f t="shared" si="147"/>
        <v>0</v>
      </c>
      <c r="CP105" s="111"/>
      <c r="CQ105" s="196">
        <f t="shared" si="148"/>
        <v>0</v>
      </c>
      <c r="CR105" s="111"/>
      <c r="CS105" s="196">
        <f t="shared" si="149"/>
        <v>0</v>
      </c>
      <c r="CT105" s="111"/>
      <c r="CU105" s="196">
        <f t="shared" si="150"/>
        <v>0</v>
      </c>
      <c r="CV105" s="111"/>
      <c r="CW105" s="196">
        <f t="shared" si="151"/>
        <v>0</v>
      </c>
      <c r="CX105" s="111"/>
      <c r="CY105" s="196">
        <f t="shared" si="152"/>
        <v>0</v>
      </c>
      <c r="CZ105" s="111"/>
      <c r="DA105" s="196">
        <f t="shared" si="153"/>
        <v>0</v>
      </c>
      <c r="DB105" s="111"/>
      <c r="DC105" s="196">
        <f t="shared" si="154"/>
        <v>0</v>
      </c>
      <c r="DD105" s="111"/>
      <c r="DE105" s="196">
        <f t="shared" si="176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111"/>
      <c r="DO105" s="196">
        <f>AR105</f>
        <v>0</v>
      </c>
      <c r="DP105" s="111"/>
      <c r="DQ105" s="196">
        <f>AT105</f>
        <v>0</v>
      </c>
      <c r="DR105" s="111"/>
      <c r="DS105" s="196">
        <f>AV105</f>
        <v>0</v>
      </c>
      <c r="DT105" s="111"/>
      <c r="DU105" s="196">
        <f>AX105</f>
        <v>0</v>
      </c>
      <c r="DV105" s="111"/>
      <c r="DW105" s="196">
        <f>AZ105</f>
        <v>0</v>
      </c>
      <c r="DX105" s="111"/>
      <c r="DY105" s="196">
        <f>BB105</f>
        <v>0</v>
      </c>
      <c r="DZ105" s="111"/>
      <c r="EA105" s="196">
        <f>BD105</f>
        <v>0</v>
      </c>
      <c r="EB105" s="111"/>
      <c r="EC105" s="196">
        <f>BF105</f>
        <v>0</v>
      </c>
      <c r="ED105" s="111"/>
      <c r="EE105" s="196">
        <f>BH105</f>
        <v>0</v>
      </c>
      <c r="EF105" s="111"/>
      <c r="EG105" s="196">
        <f>BJ105</f>
        <v>0</v>
      </c>
      <c r="EH105" s="111"/>
      <c r="EI105" s="196">
        <f>BL105</f>
        <v>0</v>
      </c>
      <c r="EJ105" s="111"/>
      <c r="EK105" s="196">
        <f>BN105</f>
        <v>0</v>
      </c>
      <c r="EL105" s="111"/>
      <c r="EM105" s="196">
        <f>BP105</f>
        <v>0</v>
      </c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55"/>
        <v>0</v>
      </c>
      <c r="J106" s="224">
        <f t="shared" si="156"/>
        <v>0</v>
      </c>
      <c r="K106" s="225">
        <v>7.0880000000000001</v>
      </c>
      <c r="L106" s="96">
        <f t="shared" si="157"/>
        <v>7.0880000000000001</v>
      </c>
      <c r="M106" s="224">
        <f t="shared" si="158"/>
        <v>32.179520000000004</v>
      </c>
      <c r="N106" s="224">
        <f t="shared" si="159"/>
        <v>32.179520000000004</v>
      </c>
      <c r="O106" s="224">
        <v>0</v>
      </c>
      <c r="P106" s="226">
        <f t="shared" si="160"/>
        <v>32.179520000000004</v>
      </c>
      <c r="Q106" s="96">
        <v>7.0880000000000001</v>
      </c>
      <c r="R106" s="96">
        <f t="shared" si="108"/>
        <v>0</v>
      </c>
      <c r="S106" s="224">
        <f t="shared" si="109"/>
        <v>0</v>
      </c>
      <c r="T106" s="224"/>
      <c r="U106" s="226">
        <f t="shared" si="110"/>
        <v>32.179520000000004</v>
      </c>
      <c r="V106" s="96">
        <v>7.0880000000000001</v>
      </c>
      <c r="W106" s="96">
        <f t="shared" si="111"/>
        <v>0</v>
      </c>
      <c r="X106" s="224">
        <f t="shared" si="112"/>
        <v>0</v>
      </c>
      <c r="Y106" s="224"/>
      <c r="Z106" s="226">
        <f t="shared" si="113"/>
        <v>32.179520000000004</v>
      </c>
      <c r="AA106" s="96">
        <f>VLOOKUP(B106,Лист3!$A$2:$C$175,3,FALSE)</f>
        <v>12.048999999999999</v>
      </c>
      <c r="AB106" s="96">
        <f t="shared" si="114"/>
        <v>4.9609999999999994</v>
      </c>
      <c r="AC106" s="224">
        <f t="shared" si="115"/>
        <v>22.522939999999998</v>
      </c>
      <c r="AD106" s="224"/>
      <c r="AE106" s="226">
        <f t="shared" si="116"/>
        <v>54.702460000000002</v>
      </c>
      <c r="AF106" s="96">
        <f>VLOOKUP(A106,Лист4!$A$2:$F$175,6,FALSE)</f>
        <v>12.05</v>
      </c>
      <c r="AG106" s="96">
        <f t="shared" si="117"/>
        <v>1.0000000000012221E-3</v>
      </c>
      <c r="AH106" s="224">
        <f t="shared" si="118"/>
        <v>4.5400000000055483E-3</v>
      </c>
      <c r="AI106" s="224"/>
      <c r="AJ106" s="226">
        <f t="shared" si="119"/>
        <v>54.707000000000008</v>
      </c>
      <c r="AK106" s="96">
        <f>VLOOKUP(A106,Лист6!$A$2:$F$175,6,FALSE)</f>
        <v>12.090999999999999</v>
      </c>
      <c r="AL106" s="96">
        <f t="shared" si="120"/>
        <v>4.0999999999998593E-2</v>
      </c>
      <c r="AM106" s="224">
        <f t="shared" si="121"/>
        <v>0.18613999999999362</v>
      </c>
      <c r="AN106" s="224"/>
      <c r="AO106" s="226">
        <f t="shared" si="122"/>
        <v>54.893140000000002</v>
      </c>
      <c r="AP106" s="91">
        <v>1.2E-2</v>
      </c>
      <c r="AQ106" s="96">
        <f t="shared" si="123"/>
        <v>-12.078999999999999</v>
      </c>
      <c r="AR106" s="96">
        <f t="shared" si="124"/>
        <v>-54.838659999999997</v>
      </c>
      <c r="AS106" s="96"/>
      <c r="AT106" s="226">
        <f t="shared" si="125"/>
        <v>5.4480000000005191E-2</v>
      </c>
      <c r="AU106" s="91">
        <v>12.090999999999999</v>
      </c>
      <c r="AV106" s="96">
        <f t="shared" si="126"/>
        <v>12.078999999999999</v>
      </c>
      <c r="AW106" s="224">
        <f t="shared" si="127"/>
        <v>54.838659999999997</v>
      </c>
      <c r="AX106" s="96"/>
      <c r="AY106" s="226">
        <f t="shared" si="128"/>
        <v>54.893140000000002</v>
      </c>
      <c r="AZ106" s="91">
        <v>30.026</v>
      </c>
      <c r="BA106" s="96">
        <f t="shared" si="172"/>
        <v>17.935000000000002</v>
      </c>
      <c r="BB106" s="224">
        <f t="shared" si="162"/>
        <v>86.267350000000008</v>
      </c>
      <c r="BC106" s="96"/>
      <c r="BD106" s="226">
        <f t="shared" si="129"/>
        <v>141.16049000000001</v>
      </c>
      <c r="BE106" s="91">
        <v>33.021999999999998</v>
      </c>
      <c r="BF106" s="96">
        <f t="shared" si="130"/>
        <v>2.9959999999999987</v>
      </c>
      <c r="BG106" s="224">
        <f t="shared" si="131"/>
        <v>14.410759999999993</v>
      </c>
      <c r="BH106" s="96"/>
      <c r="BI106" s="226">
        <f t="shared" si="132"/>
        <v>155.57124999999999</v>
      </c>
      <c r="BJ106" s="91">
        <v>47.052</v>
      </c>
      <c r="BK106" s="96">
        <f t="shared" si="133"/>
        <v>14.030000000000001</v>
      </c>
      <c r="BL106" s="224">
        <f t="shared" si="134"/>
        <v>67.484300000000005</v>
      </c>
      <c r="BM106" s="96"/>
      <c r="BN106" s="226">
        <f t="shared" si="135"/>
        <v>223.05554999999998</v>
      </c>
      <c r="BO106" s="91">
        <v>55.033000000000001</v>
      </c>
      <c r="BP106" s="96">
        <f t="shared" si="136"/>
        <v>7.9810000000000016</v>
      </c>
      <c r="BQ106" s="224">
        <f t="shared" si="137"/>
        <v>38.388610000000007</v>
      </c>
      <c r="BR106" s="96"/>
      <c r="BS106" s="226">
        <f t="shared" si="138"/>
        <v>261.44416000000001</v>
      </c>
      <c r="BT106" s="91">
        <v>55.033000000000001</v>
      </c>
      <c r="BU106" s="96">
        <f t="shared" si="139"/>
        <v>0</v>
      </c>
      <c r="BV106" s="224">
        <f t="shared" si="140"/>
        <v>0</v>
      </c>
      <c r="BW106" s="96"/>
      <c r="BX106" s="226">
        <f t="shared" si="141"/>
        <v>261.44416000000001</v>
      </c>
      <c r="BY106" s="91">
        <v>55.033000000000001</v>
      </c>
      <c r="BZ106" s="217">
        <f t="shared" si="89"/>
        <v>0</v>
      </c>
      <c r="CA106" s="224">
        <f t="shared" si="142"/>
        <v>0</v>
      </c>
      <c r="CB106" s="96"/>
      <c r="CC106" s="226">
        <f t="shared" si="143"/>
        <v>261.44416000000001</v>
      </c>
      <c r="CD106" s="91">
        <v>55.033000000000001</v>
      </c>
      <c r="CE106" s="217">
        <f t="shared" si="144"/>
        <v>0</v>
      </c>
      <c r="CF106" s="224">
        <f t="shared" si="145"/>
        <v>0</v>
      </c>
      <c r="CG106" s="96"/>
      <c r="CH106" s="226">
        <f t="shared" si="146"/>
        <v>261.44416000000001</v>
      </c>
      <c r="CI106" s="91">
        <v>55.033000000000001</v>
      </c>
      <c r="CJ106" s="217">
        <f t="shared" si="165"/>
        <v>0</v>
      </c>
      <c r="CK106" s="224">
        <f t="shared" si="163"/>
        <v>0</v>
      </c>
      <c r="CL106" s="96"/>
      <c r="CM106" s="287">
        <f t="shared" si="164"/>
        <v>261.44416000000001</v>
      </c>
      <c r="CN106" s="217"/>
      <c r="CO106" s="289">
        <f t="shared" si="147"/>
        <v>261.44416000000001</v>
      </c>
      <c r="CP106" s="217"/>
      <c r="CQ106" s="289">
        <f t="shared" si="148"/>
        <v>261.44416000000001</v>
      </c>
      <c r="CR106" s="217"/>
      <c r="CS106" s="289">
        <f t="shared" si="149"/>
        <v>261.44416000000001</v>
      </c>
      <c r="CT106" s="217"/>
      <c r="CU106" s="289">
        <f t="shared" si="150"/>
        <v>261.44416000000001</v>
      </c>
      <c r="CV106" s="217"/>
      <c r="CW106" s="289">
        <f t="shared" si="151"/>
        <v>261.44416000000001</v>
      </c>
      <c r="CX106" s="217"/>
      <c r="CY106" s="289">
        <f t="shared" si="152"/>
        <v>261.44416000000001</v>
      </c>
      <c r="CZ106" s="217"/>
      <c r="DA106" s="289">
        <f t="shared" si="153"/>
        <v>261.44416000000001</v>
      </c>
      <c r="DB106" s="217"/>
      <c r="DC106" s="289">
        <f t="shared" si="154"/>
        <v>261.44416000000001</v>
      </c>
      <c r="DD106" s="217"/>
      <c r="DE106" s="289">
        <f t="shared" si="176"/>
        <v>261.44416000000001</v>
      </c>
      <c r="DF106" s="217"/>
      <c r="DG106" s="289">
        <f t="shared" si="177"/>
        <v>261.44416000000001</v>
      </c>
      <c r="DH106" s="217"/>
      <c r="DI106" s="289">
        <f t="shared" ref="DI106:DI169" si="178">DG106-DH106</f>
        <v>261.44416000000001</v>
      </c>
      <c r="DJ106" s="217"/>
      <c r="DK106" s="289">
        <f t="shared" ref="DK106:DK142" si="179">DI106-DJ106</f>
        <v>261.44416000000001</v>
      </c>
      <c r="DL106" s="217"/>
      <c r="DM106" s="289">
        <f t="shared" ref="DM106:DM142" si="180">DK106-DL106</f>
        <v>261.44416000000001</v>
      </c>
      <c r="DN106" s="217"/>
      <c r="DO106" s="289">
        <f t="shared" ref="DO106:DO142" si="181">DM106-DN106</f>
        <v>261.44416000000001</v>
      </c>
      <c r="DP106" s="217"/>
      <c r="DQ106" s="289">
        <f t="shared" ref="DQ106:DQ142" si="182">DO106-DP106</f>
        <v>261.44416000000001</v>
      </c>
      <c r="DR106" s="217"/>
      <c r="DS106" s="289">
        <f t="shared" ref="DS106:DS142" si="183">DQ106-DR106</f>
        <v>261.44416000000001</v>
      </c>
      <c r="DT106" s="217"/>
      <c r="DU106" s="289">
        <f t="shared" ref="DU106:DU142" si="184">DS106-DT106</f>
        <v>261.44416000000001</v>
      </c>
      <c r="DV106" s="217"/>
      <c r="DW106" s="289">
        <f t="shared" ref="DW106:DW142" si="185">DU106-DV106</f>
        <v>261.44416000000001</v>
      </c>
      <c r="DX106" s="217"/>
      <c r="DY106" s="289">
        <f t="shared" ref="DY106:DY142" si="186">DW106-DX106</f>
        <v>261.44416000000001</v>
      </c>
      <c r="DZ106" s="217"/>
      <c r="EA106" s="289">
        <f t="shared" ref="EA106:EA142" si="187">DY106-DZ106</f>
        <v>261.44416000000001</v>
      </c>
      <c r="EB106" s="217"/>
      <c r="EC106" s="289">
        <f t="shared" ref="EC106:EC142" si="188">EA106-EB106</f>
        <v>261.44416000000001</v>
      </c>
      <c r="ED106" s="217"/>
      <c r="EE106" s="289">
        <f t="shared" ref="EE106:EE142" si="189">EC106-ED106</f>
        <v>261.44416000000001</v>
      </c>
      <c r="EF106" s="217"/>
      <c r="EG106" s="289">
        <f t="shared" ref="EG106:EG142" si="190">EE106-EF106</f>
        <v>261.44416000000001</v>
      </c>
      <c r="EH106" s="217"/>
      <c r="EI106" s="289">
        <f t="shared" ref="EI106:EI142" si="191">EG106-EH106</f>
        <v>261.44416000000001</v>
      </c>
      <c r="EJ106" s="217"/>
      <c r="EK106" s="289">
        <f t="shared" ref="EK106:EK142" si="192">EI106-EJ106</f>
        <v>261.44416000000001</v>
      </c>
      <c r="EL106" s="217"/>
      <c r="EM106" s="289">
        <f t="shared" ref="EM106:EM142" si="193">EK106-EL106</f>
        <v>261.44416000000001</v>
      </c>
    </row>
    <row r="107" spans="1:246" s="137" customFormat="1" ht="15.75" customHeight="1" thickBot="1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55"/>
        <v>5.0719999999999992</v>
      </c>
      <c r="J107" s="122">
        <f t="shared" si="156"/>
        <v>21.200959999999995</v>
      </c>
      <c r="K107" s="184">
        <v>101.08</v>
      </c>
      <c r="L107" s="121">
        <f t="shared" si="157"/>
        <v>76.980999999999995</v>
      </c>
      <c r="M107" s="122">
        <f t="shared" si="158"/>
        <v>349.49374</v>
      </c>
      <c r="N107" s="122">
        <f t="shared" si="159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108"/>
        <v>0</v>
      </c>
      <c r="S107" s="122">
        <f t="shared" si="109"/>
        <v>0</v>
      </c>
      <c r="T107" s="122"/>
      <c r="U107" s="133">
        <f t="shared" si="110"/>
        <v>350.2</v>
      </c>
      <c r="V107" s="121">
        <v>101.08</v>
      </c>
      <c r="W107" s="134">
        <f t="shared" si="111"/>
        <v>0</v>
      </c>
      <c r="X107" s="135">
        <f t="shared" si="112"/>
        <v>0</v>
      </c>
      <c r="Y107" s="135"/>
      <c r="Z107" s="133">
        <f t="shared" si="113"/>
        <v>350.2</v>
      </c>
      <c r="AA107" s="134">
        <f>VLOOKUP(B107,Лист3!$A$2:$C$175,3,FALSE)</f>
        <v>101.08</v>
      </c>
      <c r="AB107" s="134">
        <f t="shared" si="114"/>
        <v>0</v>
      </c>
      <c r="AC107" s="135">
        <f t="shared" si="115"/>
        <v>0</v>
      </c>
      <c r="AD107" s="135"/>
      <c r="AE107" s="133">
        <f t="shared" si="116"/>
        <v>350.2</v>
      </c>
      <c r="AF107" s="134">
        <f>VLOOKUP(A107,Лист4!$A$2:$F$175,6,FALSE)</f>
        <v>101.08</v>
      </c>
      <c r="AG107" s="134">
        <f t="shared" si="117"/>
        <v>0</v>
      </c>
      <c r="AH107" s="135">
        <f t="shared" si="118"/>
        <v>0</v>
      </c>
      <c r="AI107" s="135">
        <v>360</v>
      </c>
      <c r="AJ107" s="133">
        <f t="shared" si="119"/>
        <v>-9.8000000000000114</v>
      </c>
      <c r="AK107" s="134">
        <f>VLOOKUP(A107,Лист6!$A$2:$F$175,6,FALSE)</f>
        <v>101.08</v>
      </c>
      <c r="AL107" s="134">
        <f t="shared" si="120"/>
        <v>0</v>
      </c>
      <c r="AM107" s="135">
        <f t="shared" si="121"/>
        <v>0</v>
      </c>
      <c r="AN107" s="135"/>
      <c r="AO107" s="133">
        <f t="shared" si="122"/>
        <v>-9.8000000000000114</v>
      </c>
      <c r="AP107" s="163">
        <v>101.08</v>
      </c>
      <c r="AQ107" s="134">
        <f t="shared" si="123"/>
        <v>0</v>
      </c>
      <c r="AR107" s="134">
        <f t="shared" si="124"/>
        <v>0</v>
      </c>
      <c r="AS107" s="134"/>
      <c r="AT107" s="133">
        <f t="shared" si="125"/>
        <v>-9.8000000000000114</v>
      </c>
      <c r="AU107" s="136"/>
      <c r="AV107" s="134"/>
      <c r="AW107" s="135"/>
      <c r="AX107" s="134"/>
      <c r="AY107" s="133">
        <f t="shared" si="128"/>
        <v>-9.8000000000000114</v>
      </c>
      <c r="AZ107" s="136"/>
      <c r="BA107" s="134">
        <f t="shared" si="172"/>
        <v>0</v>
      </c>
      <c r="BB107" s="122">
        <f t="shared" si="162"/>
        <v>0</v>
      </c>
      <c r="BC107" s="134"/>
      <c r="BD107" s="133">
        <f t="shared" si="129"/>
        <v>-9.8000000000000114</v>
      </c>
      <c r="BE107" s="136"/>
      <c r="BF107" s="134">
        <f t="shared" si="130"/>
        <v>0</v>
      </c>
      <c r="BG107" s="122">
        <f t="shared" si="131"/>
        <v>0</v>
      </c>
      <c r="BH107" s="134"/>
      <c r="BI107" s="133">
        <f t="shared" si="132"/>
        <v>-9.8000000000000114</v>
      </c>
      <c r="BJ107" s="136"/>
      <c r="BK107" s="134">
        <f t="shared" si="133"/>
        <v>0</v>
      </c>
      <c r="BL107" s="122">
        <f t="shared" si="134"/>
        <v>0</v>
      </c>
      <c r="BM107" s="134"/>
      <c r="BN107" s="120">
        <f t="shared" si="135"/>
        <v>-9.8000000000000114</v>
      </c>
      <c r="BO107" s="136"/>
      <c r="BP107" s="121">
        <f t="shared" si="136"/>
        <v>0</v>
      </c>
      <c r="BQ107" s="122">
        <f t="shared" si="137"/>
        <v>0</v>
      </c>
      <c r="BR107" s="134"/>
      <c r="BS107" s="120">
        <f t="shared" si="138"/>
        <v>-9.8000000000000114</v>
      </c>
      <c r="BT107" s="136"/>
      <c r="BU107" s="121">
        <f t="shared" si="139"/>
        <v>0</v>
      </c>
      <c r="BV107" s="122">
        <f t="shared" si="140"/>
        <v>0</v>
      </c>
      <c r="BW107" s="134"/>
      <c r="BX107" s="120">
        <f t="shared" si="141"/>
        <v>-9.8000000000000114</v>
      </c>
      <c r="BY107" s="136"/>
      <c r="BZ107" s="111">
        <f t="shared" si="89"/>
        <v>0</v>
      </c>
      <c r="CA107" s="122">
        <f t="shared" si="142"/>
        <v>0</v>
      </c>
      <c r="CB107" s="134"/>
      <c r="CC107" s="120">
        <f t="shared" si="143"/>
        <v>-9.8000000000000114</v>
      </c>
      <c r="CD107" s="136"/>
      <c r="CE107" s="111">
        <f t="shared" si="144"/>
        <v>0</v>
      </c>
      <c r="CF107" s="122">
        <f t="shared" si="145"/>
        <v>0</v>
      </c>
      <c r="CG107" s="134"/>
      <c r="CH107" s="120">
        <f t="shared" si="146"/>
        <v>-9.8000000000000114</v>
      </c>
      <c r="CI107" s="136"/>
      <c r="CJ107" s="111">
        <f t="shared" si="165"/>
        <v>0</v>
      </c>
      <c r="CK107" s="122">
        <f t="shared" si="163"/>
        <v>0</v>
      </c>
      <c r="CL107" s="134"/>
      <c r="CM107" s="120">
        <f t="shared" si="164"/>
        <v>-9.8000000000000114</v>
      </c>
      <c r="CN107" s="134"/>
      <c r="CO107" s="152">
        <f t="shared" si="147"/>
        <v>-9.8000000000000114</v>
      </c>
      <c r="CP107" s="134"/>
      <c r="CQ107" s="152">
        <f t="shared" si="148"/>
        <v>-9.8000000000000114</v>
      </c>
      <c r="CR107" s="134"/>
      <c r="CS107" s="196">
        <f t="shared" si="149"/>
        <v>-9.8000000000000114</v>
      </c>
      <c r="CT107" s="134"/>
      <c r="CU107" s="196">
        <f t="shared" si="150"/>
        <v>-9.8000000000000114</v>
      </c>
      <c r="CV107" s="134"/>
      <c r="CW107" s="196">
        <f t="shared" si="151"/>
        <v>-9.8000000000000114</v>
      </c>
      <c r="CX107" s="134"/>
      <c r="CY107" s="196">
        <f t="shared" si="152"/>
        <v>-9.8000000000000114</v>
      </c>
      <c r="CZ107" s="134"/>
      <c r="DA107" s="196">
        <f t="shared" si="153"/>
        <v>-9.8000000000000114</v>
      </c>
      <c r="DB107" s="134"/>
      <c r="DC107" s="196">
        <f t="shared" si="154"/>
        <v>-9.8000000000000114</v>
      </c>
      <c r="DD107" s="134"/>
      <c r="DE107" s="196">
        <f t="shared" si="176"/>
        <v>-9.8000000000000114</v>
      </c>
      <c r="DF107" s="134"/>
      <c r="DG107" s="196">
        <f t="shared" si="177"/>
        <v>-9.8000000000000114</v>
      </c>
      <c r="DH107" s="134"/>
      <c r="DI107" s="196">
        <f t="shared" si="178"/>
        <v>-9.8000000000000114</v>
      </c>
      <c r="DJ107" s="134"/>
      <c r="DK107" s="196">
        <f t="shared" si="179"/>
        <v>-9.8000000000000114</v>
      </c>
      <c r="DL107" s="134"/>
      <c r="DM107" s="196">
        <f t="shared" si="180"/>
        <v>-9.8000000000000114</v>
      </c>
      <c r="DN107" s="134"/>
      <c r="DO107" s="196">
        <f t="shared" si="181"/>
        <v>-9.8000000000000114</v>
      </c>
      <c r="DP107" s="134"/>
      <c r="DQ107" s="196">
        <f t="shared" si="182"/>
        <v>-9.8000000000000114</v>
      </c>
      <c r="DR107" s="134"/>
      <c r="DS107" s="196">
        <f t="shared" si="183"/>
        <v>-9.8000000000000114</v>
      </c>
      <c r="DT107" s="134"/>
      <c r="DU107" s="196">
        <f t="shared" si="184"/>
        <v>-9.8000000000000114</v>
      </c>
      <c r="DV107" s="134"/>
      <c r="DW107" s="196">
        <f t="shared" si="185"/>
        <v>-9.8000000000000114</v>
      </c>
      <c r="DX107" s="134"/>
      <c r="DY107" s="196">
        <f t="shared" si="186"/>
        <v>-9.8000000000000114</v>
      </c>
      <c r="DZ107" s="134"/>
      <c r="EA107" s="196">
        <f t="shared" si="187"/>
        <v>-9.8000000000000114</v>
      </c>
      <c r="EB107" s="134"/>
      <c r="EC107" s="196">
        <f t="shared" si="188"/>
        <v>-9.8000000000000114</v>
      </c>
      <c r="ED107" s="134"/>
      <c r="EE107" s="196">
        <f t="shared" si="189"/>
        <v>-9.8000000000000114</v>
      </c>
      <c r="EF107" s="134"/>
      <c r="EG107" s="196">
        <f t="shared" si="190"/>
        <v>-9.8000000000000114</v>
      </c>
      <c r="EH107" s="134"/>
      <c r="EI107" s="196">
        <f t="shared" si="191"/>
        <v>-9.8000000000000114</v>
      </c>
      <c r="EJ107" s="134"/>
      <c r="EK107" s="196">
        <f t="shared" si="192"/>
        <v>-9.8000000000000114</v>
      </c>
      <c r="EL107" s="134"/>
      <c r="EM107" s="196">
        <f t="shared" si="193"/>
        <v>-9.8000000000000114</v>
      </c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55"/>
        <v>100.011</v>
      </c>
      <c r="J108" s="122">
        <f t="shared" si="156"/>
        <v>418.04597999999993</v>
      </c>
      <c r="K108" s="184">
        <v>299.08499999999998</v>
      </c>
      <c r="L108" s="121">
        <f t="shared" si="157"/>
        <v>157.98599999999999</v>
      </c>
      <c r="M108" s="122">
        <f t="shared" si="158"/>
        <v>717.25644</v>
      </c>
      <c r="N108" s="122">
        <f t="shared" si="159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108"/>
        <v>2.9399999999999977</v>
      </c>
      <c r="S108" s="122">
        <f t="shared" si="109"/>
        <v>13.347599999999989</v>
      </c>
      <c r="T108" s="122"/>
      <c r="U108" s="120">
        <f t="shared" si="110"/>
        <v>-838.6024000000001</v>
      </c>
      <c r="V108" s="121">
        <v>303.09500000000003</v>
      </c>
      <c r="W108" s="121">
        <f t="shared" si="111"/>
        <v>1.07000000000005</v>
      </c>
      <c r="X108" s="122">
        <f t="shared" si="112"/>
        <v>4.8578000000002275</v>
      </c>
      <c r="Y108" s="122"/>
      <c r="Z108" s="120">
        <f t="shared" si="113"/>
        <v>-833.74459999999988</v>
      </c>
      <c r="AA108" s="121">
        <f>VLOOKUP(B108,Лист3!$A$2:$C$175,3,FALSE)</f>
        <v>322.03199999999998</v>
      </c>
      <c r="AB108" s="121">
        <f t="shared" si="114"/>
        <v>18.936999999999955</v>
      </c>
      <c r="AC108" s="122">
        <f t="shared" si="115"/>
        <v>85.973979999999798</v>
      </c>
      <c r="AD108" s="122"/>
      <c r="AE108" s="120">
        <f t="shared" si="116"/>
        <v>-747.77062000000012</v>
      </c>
      <c r="AF108" s="121">
        <f>VLOOKUP(A108,Лист4!$A$2:$F$175,6,FALSE)</f>
        <v>329.02600000000001</v>
      </c>
      <c r="AG108" s="121">
        <f t="shared" si="117"/>
        <v>6.9940000000000282</v>
      </c>
      <c r="AH108" s="122">
        <f t="shared" si="118"/>
        <v>31.75276000000013</v>
      </c>
      <c r="AI108" s="122"/>
      <c r="AJ108" s="120">
        <f t="shared" si="119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122"/>
        <v>-593.48780000000011</v>
      </c>
      <c r="AP108" s="161">
        <v>386.02</v>
      </c>
      <c r="AQ108" s="121">
        <f t="shared" si="123"/>
        <v>30.004999999999995</v>
      </c>
      <c r="AR108" s="129">
        <f t="shared" si="124"/>
        <v>136.22269999999997</v>
      </c>
      <c r="AS108" s="121"/>
      <c r="AT108" s="128">
        <f t="shared" si="125"/>
        <v>-457.26510000000013</v>
      </c>
      <c r="AU108" s="123"/>
      <c r="AV108" s="121"/>
      <c r="AW108" s="122">
        <f t="shared" si="127"/>
        <v>0</v>
      </c>
      <c r="AX108" s="121"/>
      <c r="AY108" s="120">
        <f t="shared" si="128"/>
        <v>-457.26510000000013</v>
      </c>
      <c r="AZ108" s="123"/>
      <c r="BA108" s="121">
        <f t="shared" si="172"/>
        <v>0</v>
      </c>
      <c r="BB108" s="122">
        <f t="shared" si="162"/>
        <v>0</v>
      </c>
      <c r="BC108" s="121"/>
      <c r="BD108" s="120">
        <f t="shared" si="129"/>
        <v>-457.26510000000013</v>
      </c>
      <c r="BE108" s="123"/>
      <c r="BF108" s="121">
        <f t="shared" si="130"/>
        <v>0</v>
      </c>
      <c r="BG108" s="122">
        <f t="shared" si="131"/>
        <v>0</v>
      </c>
      <c r="BH108" s="121"/>
      <c r="BI108" s="120">
        <f t="shared" si="132"/>
        <v>-457.26510000000013</v>
      </c>
      <c r="BJ108" s="123"/>
      <c r="BK108" s="121">
        <f t="shared" si="133"/>
        <v>0</v>
      </c>
      <c r="BL108" s="122">
        <f t="shared" si="134"/>
        <v>0</v>
      </c>
      <c r="BM108" s="121"/>
      <c r="BN108" s="120">
        <f t="shared" si="135"/>
        <v>-457.26510000000013</v>
      </c>
      <c r="BO108" s="123"/>
      <c r="BP108" s="121">
        <f t="shared" si="136"/>
        <v>0</v>
      </c>
      <c r="BQ108" s="122">
        <f t="shared" si="137"/>
        <v>0</v>
      </c>
      <c r="BR108" s="121"/>
      <c r="BS108" s="120">
        <f t="shared" si="138"/>
        <v>-457.26510000000013</v>
      </c>
      <c r="BT108" s="123"/>
      <c r="BU108" s="121">
        <f t="shared" si="139"/>
        <v>0</v>
      </c>
      <c r="BV108" s="122">
        <f t="shared" si="140"/>
        <v>0</v>
      </c>
      <c r="BW108" s="121"/>
      <c r="BX108" s="120">
        <f t="shared" si="141"/>
        <v>-457.26510000000013</v>
      </c>
      <c r="BY108" s="123"/>
      <c r="BZ108" s="111">
        <f t="shared" si="89"/>
        <v>0</v>
      </c>
      <c r="CA108" s="122">
        <f t="shared" si="142"/>
        <v>0</v>
      </c>
      <c r="CB108" s="121"/>
      <c r="CC108" s="120">
        <f t="shared" si="143"/>
        <v>-457.26510000000013</v>
      </c>
      <c r="CD108" s="123"/>
      <c r="CE108" s="111">
        <f t="shared" si="144"/>
        <v>0</v>
      </c>
      <c r="CF108" s="122">
        <f t="shared" si="145"/>
        <v>0</v>
      </c>
      <c r="CG108" s="121"/>
      <c r="CH108" s="120">
        <f t="shared" si="146"/>
        <v>-457.26510000000013</v>
      </c>
      <c r="CI108" s="123"/>
      <c r="CJ108" s="111">
        <f t="shared" si="165"/>
        <v>0</v>
      </c>
      <c r="CK108" s="122">
        <f t="shared" si="163"/>
        <v>0</v>
      </c>
      <c r="CL108" s="121"/>
      <c r="CM108" s="120">
        <f t="shared" si="164"/>
        <v>-457.26510000000013</v>
      </c>
      <c r="CN108" s="121"/>
      <c r="CO108" s="152">
        <f t="shared" si="147"/>
        <v>-457.26510000000013</v>
      </c>
      <c r="CP108" s="121"/>
      <c r="CQ108" s="152">
        <f t="shared" si="148"/>
        <v>-457.26510000000013</v>
      </c>
      <c r="CR108" s="121"/>
      <c r="CS108" s="196">
        <f t="shared" si="149"/>
        <v>-457.26510000000013</v>
      </c>
      <c r="CT108" s="121"/>
      <c r="CU108" s="196">
        <f t="shared" si="150"/>
        <v>-457.26510000000013</v>
      </c>
      <c r="CV108" s="121"/>
      <c r="CW108" s="196">
        <f t="shared" si="151"/>
        <v>-457.26510000000013</v>
      </c>
      <c r="CX108" s="121"/>
      <c r="CY108" s="196">
        <f t="shared" si="152"/>
        <v>-457.26510000000013</v>
      </c>
      <c r="CZ108" s="121"/>
      <c r="DA108" s="196">
        <f t="shared" si="153"/>
        <v>-457.26510000000013</v>
      </c>
      <c r="DB108" s="121"/>
      <c r="DC108" s="196">
        <f t="shared" si="154"/>
        <v>-457.26510000000013</v>
      </c>
      <c r="DD108" s="121"/>
      <c r="DE108" s="196">
        <f t="shared" si="176"/>
        <v>-457.26510000000013</v>
      </c>
      <c r="DF108" s="121"/>
      <c r="DG108" s="196">
        <f t="shared" si="177"/>
        <v>-457.26510000000013</v>
      </c>
      <c r="DH108" s="121"/>
      <c r="DI108" s="196">
        <f t="shared" si="178"/>
        <v>-457.26510000000013</v>
      </c>
      <c r="DJ108" s="121"/>
      <c r="DK108" s="196">
        <f t="shared" si="179"/>
        <v>-457.26510000000013</v>
      </c>
      <c r="DL108" s="121"/>
      <c r="DM108" s="196">
        <f t="shared" si="180"/>
        <v>-457.26510000000013</v>
      </c>
      <c r="DN108" s="121"/>
      <c r="DO108" s="196">
        <f t="shared" si="181"/>
        <v>-457.26510000000013</v>
      </c>
      <c r="DP108" s="121"/>
      <c r="DQ108" s="196">
        <f t="shared" si="182"/>
        <v>-457.26510000000013</v>
      </c>
      <c r="DR108" s="121"/>
      <c r="DS108" s="196">
        <f t="shared" si="183"/>
        <v>-457.26510000000013</v>
      </c>
      <c r="DT108" s="121"/>
      <c r="DU108" s="196">
        <f t="shared" si="184"/>
        <v>-457.26510000000013</v>
      </c>
      <c r="DV108" s="121"/>
      <c r="DW108" s="196">
        <f t="shared" si="185"/>
        <v>-457.26510000000013</v>
      </c>
      <c r="DX108" s="121"/>
      <c r="DY108" s="196">
        <f t="shared" si="186"/>
        <v>-457.26510000000013</v>
      </c>
      <c r="DZ108" s="121"/>
      <c r="EA108" s="196">
        <f t="shared" si="187"/>
        <v>-457.26510000000013</v>
      </c>
      <c r="EB108" s="121"/>
      <c r="EC108" s="196">
        <f t="shared" si="188"/>
        <v>-457.26510000000013</v>
      </c>
      <c r="ED108" s="121"/>
      <c r="EE108" s="196">
        <f t="shared" si="189"/>
        <v>-457.26510000000013</v>
      </c>
      <c r="EF108" s="121"/>
      <c r="EG108" s="196">
        <f t="shared" si="190"/>
        <v>-457.26510000000013</v>
      </c>
      <c r="EH108" s="121"/>
      <c r="EI108" s="196">
        <f t="shared" si="191"/>
        <v>-457.26510000000013</v>
      </c>
      <c r="EJ108" s="121"/>
      <c r="EK108" s="196">
        <f t="shared" si="192"/>
        <v>-457.26510000000013</v>
      </c>
      <c r="EL108" s="121"/>
      <c r="EM108" s="196">
        <f t="shared" si="193"/>
        <v>-457.26510000000013</v>
      </c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55"/>
        <v>6.5000000000000002E-2</v>
      </c>
      <c r="J109" s="224">
        <f t="shared" si="156"/>
        <v>0.2717</v>
      </c>
      <c r="K109" s="225">
        <v>24.013999999999999</v>
      </c>
      <c r="L109" s="96">
        <f t="shared" si="157"/>
        <v>23.948999999999998</v>
      </c>
      <c r="M109" s="224">
        <f t="shared" si="158"/>
        <v>108.72846</v>
      </c>
      <c r="N109" s="224">
        <f t="shared" si="159"/>
        <v>109.00015999999999</v>
      </c>
      <c r="O109" s="224">
        <v>0</v>
      </c>
      <c r="P109" s="226">
        <f t="shared" si="160"/>
        <v>109.00015999999999</v>
      </c>
      <c r="Q109" s="96">
        <v>48.067</v>
      </c>
      <c r="R109" s="96">
        <f t="shared" si="108"/>
        <v>24.053000000000001</v>
      </c>
      <c r="S109" s="224">
        <f t="shared" si="109"/>
        <v>109.20062</v>
      </c>
      <c r="T109" s="224"/>
      <c r="U109" s="226">
        <f t="shared" si="110"/>
        <v>218.20078000000001</v>
      </c>
      <c r="V109" s="96">
        <v>77</v>
      </c>
      <c r="W109" s="96">
        <f t="shared" si="111"/>
        <v>28.933</v>
      </c>
      <c r="X109" s="224">
        <f t="shared" si="112"/>
        <v>131.35581999999999</v>
      </c>
      <c r="Y109" s="224"/>
      <c r="Z109" s="226">
        <f t="shared" si="113"/>
        <v>349.5566</v>
      </c>
      <c r="AA109" s="96">
        <f>VLOOKUP(B109,Лист3!$A$2:$C$175,3,FALSE)</f>
        <v>122.07899999999999</v>
      </c>
      <c r="AB109" s="96">
        <f t="shared" si="114"/>
        <v>45.078999999999994</v>
      </c>
      <c r="AC109" s="224">
        <f t="shared" si="115"/>
        <v>204.65865999999997</v>
      </c>
      <c r="AD109" s="224"/>
      <c r="AE109" s="226">
        <f t="shared" si="116"/>
        <v>554.21525999999994</v>
      </c>
      <c r="AF109" s="96">
        <f>VLOOKUP(A109,Лист4!$A$2:$F$175,6,FALSE)</f>
        <v>160.03899999999999</v>
      </c>
      <c r="AG109" s="96">
        <f t="shared" si="117"/>
        <v>37.959999999999994</v>
      </c>
      <c r="AH109" s="224">
        <f t="shared" si="118"/>
        <v>172.33839999999998</v>
      </c>
      <c r="AI109" s="224"/>
      <c r="AJ109" s="226">
        <f t="shared" si="119"/>
        <v>726.55365999999992</v>
      </c>
      <c r="AK109" s="96">
        <f>VLOOKUP(A109,Лист6!$A$2:$F$175,6,FALSE)</f>
        <v>172.07900000000001</v>
      </c>
      <c r="AL109" s="96">
        <f t="shared" si="120"/>
        <v>12.04000000000002</v>
      </c>
      <c r="AM109" s="224">
        <f t="shared" si="121"/>
        <v>54.661600000000092</v>
      </c>
      <c r="AN109" s="224"/>
      <c r="AO109" s="226">
        <f t="shared" si="122"/>
        <v>781.21526000000006</v>
      </c>
      <c r="AP109" s="91">
        <v>196.036</v>
      </c>
      <c r="AQ109" s="96">
        <f t="shared" si="123"/>
        <v>23.956999999999994</v>
      </c>
      <c r="AR109" s="96">
        <f t="shared" si="124"/>
        <v>108.76477999999997</v>
      </c>
      <c r="AS109" s="96"/>
      <c r="AT109" s="226">
        <f t="shared" si="125"/>
        <v>889.98004000000003</v>
      </c>
      <c r="AU109" s="91">
        <v>258.03500000000003</v>
      </c>
      <c r="AV109" s="96">
        <f t="shared" si="126"/>
        <v>61.999000000000024</v>
      </c>
      <c r="AW109" s="224">
        <f t="shared" si="127"/>
        <v>281.47546000000011</v>
      </c>
      <c r="AX109" s="96"/>
      <c r="AY109" s="226">
        <f t="shared" si="128"/>
        <v>1171.4555</v>
      </c>
      <c r="AZ109" s="91">
        <v>313.07900000000001</v>
      </c>
      <c r="BA109" s="96">
        <f t="shared" si="172"/>
        <v>55.043999999999983</v>
      </c>
      <c r="BB109" s="224">
        <f t="shared" si="162"/>
        <v>264.76163999999989</v>
      </c>
      <c r="BC109" s="96">
        <v>1000</v>
      </c>
      <c r="BD109" s="226">
        <f t="shared" si="129"/>
        <v>436.21713999999997</v>
      </c>
      <c r="BE109" s="91">
        <v>338.69</v>
      </c>
      <c r="BF109" s="96">
        <f t="shared" si="130"/>
        <v>25.61099999999999</v>
      </c>
      <c r="BG109" s="224">
        <f t="shared" si="131"/>
        <v>123.18890999999994</v>
      </c>
      <c r="BH109" s="96"/>
      <c r="BI109" s="226">
        <f t="shared" si="132"/>
        <v>559.40604999999994</v>
      </c>
      <c r="BJ109" s="91">
        <v>455.01100000000002</v>
      </c>
      <c r="BK109" s="96">
        <f t="shared" si="133"/>
        <v>116.32100000000003</v>
      </c>
      <c r="BL109" s="224">
        <f t="shared" si="134"/>
        <v>559.50401000000011</v>
      </c>
      <c r="BM109" s="96"/>
      <c r="BN109" s="226">
        <f t="shared" si="135"/>
        <v>1118.9100600000002</v>
      </c>
      <c r="BO109" s="91">
        <v>624.04600000000005</v>
      </c>
      <c r="BP109" s="96">
        <f t="shared" si="136"/>
        <v>169.03500000000003</v>
      </c>
      <c r="BQ109" s="224">
        <f t="shared" si="137"/>
        <v>813.05835000000002</v>
      </c>
      <c r="BR109" s="96"/>
      <c r="BS109" s="226">
        <f t="shared" si="138"/>
        <v>1931.9684100000002</v>
      </c>
      <c r="BT109" s="91">
        <v>963.077</v>
      </c>
      <c r="BU109" s="96">
        <f t="shared" si="139"/>
        <v>339.03099999999995</v>
      </c>
      <c r="BV109" s="224">
        <f t="shared" si="140"/>
        <v>1630.7391099999995</v>
      </c>
      <c r="BW109" s="96"/>
      <c r="BX109" s="226">
        <f t="shared" si="141"/>
        <v>3562.7075199999999</v>
      </c>
      <c r="BY109" s="91">
        <v>2232.0329999999999</v>
      </c>
      <c r="BZ109" s="217">
        <f t="shared" si="89"/>
        <v>1268.9559999999999</v>
      </c>
      <c r="CA109" s="224">
        <f t="shared" si="142"/>
        <v>6103.678359999999</v>
      </c>
      <c r="CB109" s="96">
        <v>2000</v>
      </c>
      <c r="CC109" s="226">
        <f t="shared" si="143"/>
        <v>7666.385879999998</v>
      </c>
      <c r="CD109" s="91">
        <v>2541.0149999999999</v>
      </c>
      <c r="CE109" s="217">
        <f t="shared" si="144"/>
        <v>308.98199999999997</v>
      </c>
      <c r="CF109" s="224">
        <f t="shared" si="145"/>
        <v>1486.2034199999998</v>
      </c>
      <c r="CG109" s="96"/>
      <c r="CH109" s="226">
        <f t="shared" si="146"/>
        <v>9152.5892999999978</v>
      </c>
      <c r="CI109" s="91">
        <v>3178.0479999999998</v>
      </c>
      <c r="CJ109" s="217">
        <f t="shared" si="165"/>
        <v>637.0329999999999</v>
      </c>
      <c r="CK109" s="224">
        <f t="shared" si="163"/>
        <v>3064.1287299999995</v>
      </c>
      <c r="CL109" s="96">
        <v>5000</v>
      </c>
      <c r="CM109" s="287">
        <f t="shared" si="164"/>
        <v>7216.7180299999964</v>
      </c>
      <c r="CN109" s="217">
        <v>4000</v>
      </c>
      <c r="CO109" s="289">
        <f t="shared" si="147"/>
        <v>3216.7180299999964</v>
      </c>
      <c r="CP109" s="217"/>
      <c r="CQ109" s="289">
        <f t="shared" si="148"/>
        <v>3216.7180299999964</v>
      </c>
      <c r="CR109" s="217">
        <v>2000</v>
      </c>
      <c r="CS109" s="289">
        <f t="shared" si="149"/>
        <v>1216.7180299999964</v>
      </c>
      <c r="CT109" s="217">
        <v>2000</v>
      </c>
      <c r="CU109" s="289">
        <f t="shared" si="150"/>
        <v>-783.28197000000364</v>
      </c>
      <c r="CV109" s="217"/>
      <c r="CW109" s="289">
        <f t="shared" si="151"/>
        <v>-783.28197000000364</v>
      </c>
      <c r="CX109" s="217"/>
      <c r="CY109" s="289">
        <f t="shared" si="152"/>
        <v>-783.28197000000364</v>
      </c>
      <c r="CZ109" s="217"/>
      <c r="DA109" s="289">
        <f t="shared" si="153"/>
        <v>-783.28197000000364</v>
      </c>
      <c r="DB109" s="217"/>
      <c r="DC109" s="289">
        <f t="shared" si="154"/>
        <v>-783.28197000000364</v>
      </c>
      <c r="DD109" s="217"/>
      <c r="DE109" s="289">
        <f t="shared" si="176"/>
        <v>-783.28197000000364</v>
      </c>
      <c r="DF109" s="217"/>
      <c r="DG109" s="289">
        <f t="shared" si="177"/>
        <v>-783.28197000000364</v>
      </c>
      <c r="DH109" s="217"/>
      <c r="DI109" s="289">
        <f t="shared" si="178"/>
        <v>-783.28197000000364</v>
      </c>
      <c r="DJ109" s="217"/>
      <c r="DK109" s="289">
        <f t="shared" si="179"/>
        <v>-783.28197000000364</v>
      </c>
      <c r="DL109" s="217"/>
      <c r="DM109" s="289">
        <f t="shared" si="180"/>
        <v>-783.28197000000364</v>
      </c>
      <c r="DN109" s="217"/>
      <c r="DO109" s="289">
        <f t="shared" si="181"/>
        <v>-783.28197000000364</v>
      </c>
      <c r="DP109" s="217"/>
      <c r="DQ109" s="289">
        <f t="shared" si="182"/>
        <v>-783.28197000000364</v>
      </c>
      <c r="DR109" s="217"/>
      <c r="DS109" s="289">
        <f t="shared" si="183"/>
        <v>-783.28197000000364</v>
      </c>
      <c r="DT109" s="217"/>
      <c r="DU109" s="289">
        <f t="shared" si="184"/>
        <v>-783.28197000000364</v>
      </c>
      <c r="DV109" s="217"/>
      <c r="DW109" s="289">
        <f t="shared" si="185"/>
        <v>-783.28197000000364</v>
      </c>
      <c r="DX109" s="217"/>
      <c r="DY109" s="289">
        <f t="shared" si="186"/>
        <v>-783.28197000000364</v>
      </c>
      <c r="DZ109" s="217"/>
      <c r="EA109" s="289">
        <f t="shared" si="187"/>
        <v>-783.28197000000364</v>
      </c>
      <c r="EB109" s="217"/>
      <c r="EC109" s="289">
        <f t="shared" si="188"/>
        <v>-783.28197000000364</v>
      </c>
      <c r="ED109" s="217"/>
      <c r="EE109" s="289">
        <f t="shared" si="189"/>
        <v>-783.28197000000364</v>
      </c>
      <c r="EF109" s="217"/>
      <c r="EG109" s="289">
        <f t="shared" si="190"/>
        <v>-783.28197000000364</v>
      </c>
      <c r="EH109" s="217"/>
      <c r="EI109" s="289">
        <f t="shared" si="191"/>
        <v>-783.28197000000364</v>
      </c>
      <c r="EJ109" s="217"/>
      <c r="EK109" s="289">
        <f t="shared" si="192"/>
        <v>-783.28197000000364</v>
      </c>
      <c r="EL109" s="217"/>
      <c r="EM109" s="289">
        <f t="shared" si="193"/>
        <v>-783.28197000000364</v>
      </c>
    </row>
    <row r="110" spans="1:246" s="124" customFormat="1" ht="15.75" customHeight="1" thickBot="1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194">G110/4.18</f>
        <v>245.99282296650719</v>
      </c>
      <c r="G110" s="182">
        <v>1028.25</v>
      </c>
      <c r="H110" s="183">
        <v>1632.0119999999999</v>
      </c>
      <c r="I110" s="121">
        <f t="shared" si="155"/>
        <v>697.95499999999993</v>
      </c>
      <c r="J110" s="122">
        <f t="shared" si="156"/>
        <v>2917.4518999999996</v>
      </c>
      <c r="K110" s="184">
        <v>2638.0709999999999</v>
      </c>
      <c r="L110" s="121">
        <f t="shared" si="157"/>
        <v>1006.059</v>
      </c>
      <c r="M110" s="122">
        <f t="shared" si="158"/>
        <v>4567.5078599999997</v>
      </c>
      <c r="N110" s="122">
        <f t="shared" si="159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108"/>
        <v>206.95499999999993</v>
      </c>
      <c r="S110" s="122">
        <f t="shared" si="109"/>
        <v>939.57569999999964</v>
      </c>
      <c r="T110" s="122">
        <v>4567.5200000000004</v>
      </c>
      <c r="U110" s="120">
        <f t="shared" si="110"/>
        <v>939.57569999999942</v>
      </c>
      <c r="V110" s="121">
        <v>3332.02</v>
      </c>
      <c r="W110" s="121">
        <f t="shared" si="111"/>
        <v>486.99400000000014</v>
      </c>
      <c r="X110" s="122">
        <f t="shared" si="112"/>
        <v>2210.9527600000006</v>
      </c>
      <c r="Y110" s="122"/>
      <c r="Z110" s="120">
        <f t="shared" si="113"/>
        <v>3150.52846</v>
      </c>
      <c r="AA110" s="121">
        <f>VLOOKUP(B110,Лист3!$A$2:$C$175,3,FALSE)</f>
        <v>3627.0540000000001</v>
      </c>
      <c r="AB110" s="121">
        <f t="shared" si="114"/>
        <v>295.03400000000011</v>
      </c>
      <c r="AC110" s="122">
        <f t="shared" si="115"/>
        <v>1339.4543600000004</v>
      </c>
      <c r="AD110" s="122"/>
      <c r="AE110" s="120">
        <f t="shared" si="116"/>
        <v>4489.9828200000002</v>
      </c>
      <c r="AF110" s="121">
        <f>VLOOKUP(A110,Лист4!$A$2:$F$175,6,FALSE)</f>
        <v>3645.0990000000002</v>
      </c>
      <c r="AG110" s="121">
        <f t="shared" si="117"/>
        <v>18.045000000000073</v>
      </c>
      <c r="AH110" s="122">
        <f t="shared" si="118"/>
        <v>81.924300000000329</v>
      </c>
      <c r="AI110" s="122"/>
      <c r="AJ110" s="120">
        <f t="shared" si="119"/>
        <v>4571.9071200000008</v>
      </c>
      <c r="AK110" s="121">
        <f>VLOOKUP(A110,Лист6!$A$2:$F$175,6,FALSE)</f>
        <v>3759.0070000000001</v>
      </c>
      <c r="AL110" s="121">
        <f t="shared" si="120"/>
        <v>113.9079999999999</v>
      </c>
      <c r="AM110" s="122">
        <f t="shared" si="121"/>
        <v>517.14231999999959</v>
      </c>
      <c r="AN110" s="122"/>
      <c r="AO110" s="120">
        <f t="shared" si="122"/>
        <v>5089.0494400000007</v>
      </c>
      <c r="AP110" s="123">
        <v>3896.0520000000001</v>
      </c>
      <c r="AQ110" s="121">
        <f t="shared" si="123"/>
        <v>137.04500000000007</v>
      </c>
      <c r="AR110" s="121">
        <f t="shared" si="124"/>
        <v>622.18430000000035</v>
      </c>
      <c r="AS110" s="121">
        <v>4489.9799999999996</v>
      </c>
      <c r="AT110" s="120">
        <f t="shared" si="125"/>
        <v>1221.2537400000019</v>
      </c>
      <c r="AU110" s="123">
        <v>4007.0929999999998</v>
      </c>
      <c r="AV110" s="121">
        <f t="shared" si="126"/>
        <v>111.04099999999971</v>
      </c>
      <c r="AW110" s="122">
        <f t="shared" si="127"/>
        <v>504.12613999999871</v>
      </c>
      <c r="AX110" s="121"/>
      <c r="AY110" s="120">
        <f t="shared" si="128"/>
        <v>1725.3798800000006</v>
      </c>
      <c r="AZ110" s="170">
        <v>4007.0929999999998</v>
      </c>
      <c r="BA110" s="121">
        <f t="shared" si="172"/>
        <v>0</v>
      </c>
      <c r="BB110" s="122">
        <f t="shared" si="162"/>
        <v>0</v>
      </c>
      <c r="BC110" s="121"/>
      <c r="BD110" s="144">
        <f t="shared" si="129"/>
        <v>1725.3798800000006</v>
      </c>
      <c r="BE110" s="123"/>
      <c r="BF110" s="121"/>
      <c r="BG110" s="122">
        <f t="shared" si="131"/>
        <v>0</v>
      </c>
      <c r="BH110" s="121"/>
      <c r="BI110" s="120">
        <f t="shared" si="132"/>
        <v>1725.3798800000006</v>
      </c>
      <c r="BJ110" s="123"/>
      <c r="BK110" s="121">
        <f t="shared" si="133"/>
        <v>0</v>
      </c>
      <c r="BL110" s="122">
        <f t="shared" si="134"/>
        <v>0</v>
      </c>
      <c r="BM110" s="121"/>
      <c r="BN110" s="196">
        <f t="shared" si="135"/>
        <v>1725.3798800000006</v>
      </c>
      <c r="BO110" s="123"/>
      <c r="BP110" s="121">
        <f t="shared" si="136"/>
        <v>0</v>
      </c>
      <c r="BQ110" s="122">
        <f t="shared" si="137"/>
        <v>0</v>
      </c>
      <c r="BR110" s="121"/>
      <c r="BS110" s="120">
        <f t="shared" si="138"/>
        <v>1725.3798800000006</v>
      </c>
      <c r="BT110" s="123"/>
      <c r="BU110" s="121">
        <f t="shared" si="139"/>
        <v>0</v>
      </c>
      <c r="BV110" s="122">
        <f t="shared" si="140"/>
        <v>0</v>
      </c>
      <c r="BW110" s="121"/>
      <c r="BX110" s="120">
        <f t="shared" si="141"/>
        <v>1725.3798800000006</v>
      </c>
      <c r="BY110" s="123"/>
      <c r="BZ110" s="111">
        <f t="shared" si="89"/>
        <v>0</v>
      </c>
      <c r="CA110" s="122">
        <f t="shared" si="142"/>
        <v>0</v>
      </c>
      <c r="CB110" s="121"/>
      <c r="CC110" s="120">
        <f t="shared" si="143"/>
        <v>1725.3798800000006</v>
      </c>
      <c r="CD110" s="123"/>
      <c r="CE110" s="111">
        <f t="shared" si="144"/>
        <v>0</v>
      </c>
      <c r="CF110" s="122">
        <f t="shared" si="145"/>
        <v>0</v>
      </c>
      <c r="CG110" s="121"/>
      <c r="CH110" s="120">
        <f t="shared" si="146"/>
        <v>1725.3798800000006</v>
      </c>
      <c r="CI110" s="123"/>
      <c r="CJ110" s="111">
        <f t="shared" si="165"/>
        <v>0</v>
      </c>
      <c r="CK110" s="122">
        <f t="shared" si="163"/>
        <v>0</v>
      </c>
      <c r="CL110" s="121"/>
      <c r="CM110" s="120">
        <f t="shared" si="164"/>
        <v>1725.3798800000006</v>
      </c>
      <c r="CN110" s="121"/>
      <c r="CO110" s="196">
        <f t="shared" si="147"/>
        <v>1725.3798800000006</v>
      </c>
      <c r="CP110" s="111"/>
      <c r="CQ110" s="196">
        <f t="shared" si="148"/>
        <v>1725.3798800000006</v>
      </c>
      <c r="CR110" s="111"/>
      <c r="CS110" s="196">
        <f t="shared" si="149"/>
        <v>1725.3798800000006</v>
      </c>
      <c r="CT110" s="111"/>
      <c r="CU110" s="196">
        <f t="shared" si="150"/>
        <v>1725.3798800000006</v>
      </c>
      <c r="CV110" s="111"/>
      <c r="CW110" s="196">
        <f t="shared" si="151"/>
        <v>1725.3798800000006</v>
      </c>
      <c r="CX110" s="111"/>
      <c r="CY110" s="196">
        <f t="shared" si="152"/>
        <v>1725.3798800000006</v>
      </c>
      <c r="CZ110" s="111"/>
      <c r="DA110" s="196">
        <f t="shared" si="153"/>
        <v>1725.3798800000006</v>
      </c>
      <c r="DB110" s="111"/>
      <c r="DC110" s="196">
        <f t="shared" si="154"/>
        <v>1725.3798800000006</v>
      </c>
      <c r="DD110" s="111"/>
      <c r="DE110" s="196">
        <f t="shared" si="176"/>
        <v>1725.3798800000006</v>
      </c>
      <c r="DF110" s="111"/>
      <c r="DG110" s="196">
        <f t="shared" si="177"/>
        <v>1725.3798800000006</v>
      </c>
      <c r="DH110" s="111"/>
      <c r="DI110" s="196">
        <f t="shared" si="178"/>
        <v>1725.3798800000006</v>
      </c>
      <c r="DJ110" s="111"/>
      <c r="DK110" s="196">
        <f t="shared" si="179"/>
        <v>1725.3798800000006</v>
      </c>
      <c r="DL110" s="111"/>
      <c r="DM110" s="196">
        <f t="shared" si="180"/>
        <v>1725.3798800000006</v>
      </c>
      <c r="DN110" s="111"/>
      <c r="DO110" s="196">
        <f t="shared" si="181"/>
        <v>1725.3798800000006</v>
      </c>
      <c r="DP110" s="111"/>
      <c r="DQ110" s="196">
        <f t="shared" si="182"/>
        <v>1725.3798800000006</v>
      </c>
      <c r="DR110" s="111"/>
      <c r="DS110" s="196">
        <f t="shared" si="183"/>
        <v>1725.3798800000006</v>
      </c>
      <c r="DT110" s="111"/>
      <c r="DU110" s="196">
        <f t="shared" si="184"/>
        <v>1725.3798800000006</v>
      </c>
      <c r="DV110" s="111"/>
      <c r="DW110" s="196">
        <f t="shared" si="185"/>
        <v>1725.3798800000006</v>
      </c>
      <c r="DX110" s="111"/>
      <c r="DY110" s="196">
        <f t="shared" si="186"/>
        <v>1725.3798800000006</v>
      </c>
      <c r="DZ110" s="111"/>
      <c r="EA110" s="196">
        <f t="shared" si="187"/>
        <v>1725.3798800000006</v>
      </c>
      <c r="EB110" s="111"/>
      <c r="EC110" s="196">
        <f t="shared" si="188"/>
        <v>1725.3798800000006</v>
      </c>
      <c r="ED110" s="111"/>
      <c r="EE110" s="196">
        <f t="shared" si="189"/>
        <v>1725.3798800000006</v>
      </c>
      <c r="EF110" s="111"/>
      <c r="EG110" s="196">
        <f t="shared" si="190"/>
        <v>1725.3798800000006</v>
      </c>
      <c r="EH110" s="111"/>
      <c r="EI110" s="196">
        <f t="shared" si="191"/>
        <v>1725.3798800000006</v>
      </c>
      <c r="EJ110" s="111">
        <v>1725.38</v>
      </c>
      <c r="EK110" s="196">
        <f t="shared" si="192"/>
        <v>-1.1999999946965545E-4</v>
      </c>
      <c r="EL110" s="111"/>
      <c r="EM110" s="196">
        <f t="shared" si="193"/>
        <v>-1.1999999946965545E-4</v>
      </c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194"/>
        <v>0</v>
      </c>
      <c r="G111" s="182">
        <v>0</v>
      </c>
      <c r="H111" s="183">
        <v>383.089</v>
      </c>
      <c r="I111" s="121">
        <f t="shared" si="155"/>
        <v>217.04900000000001</v>
      </c>
      <c r="J111" s="122">
        <f t="shared" si="156"/>
        <v>907.26481999999999</v>
      </c>
      <c r="K111" s="184">
        <v>693.00800000000004</v>
      </c>
      <c r="L111" s="121">
        <f t="shared" si="157"/>
        <v>309.91900000000004</v>
      </c>
      <c r="M111" s="122">
        <f t="shared" si="158"/>
        <v>1407.0322600000002</v>
      </c>
      <c r="N111" s="122">
        <f t="shared" si="159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108"/>
        <v>0</v>
      </c>
      <c r="S111" s="122">
        <f t="shared" si="109"/>
        <v>0</v>
      </c>
      <c r="T111" s="122"/>
      <c r="U111" s="120">
        <f t="shared" si="110"/>
        <v>-162.69999999999999</v>
      </c>
      <c r="V111" s="121">
        <v>693.00800000000004</v>
      </c>
      <c r="W111" s="121">
        <f t="shared" si="111"/>
        <v>0</v>
      </c>
      <c r="X111" s="122">
        <f t="shared" si="112"/>
        <v>0</v>
      </c>
      <c r="Y111" s="122"/>
      <c r="Z111" s="120">
        <f t="shared" si="113"/>
        <v>-162.69999999999999</v>
      </c>
      <c r="AA111" s="121">
        <f>VLOOKUP(B111,Лист3!$A$2:$C$175,3,FALSE)</f>
        <v>693.00800000000004</v>
      </c>
      <c r="AB111" s="121">
        <f t="shared" si="114"/>
        <v>0</v>
      </c>
      <c r="AC111" s="122">
        <f t="shared" si="115"/>
        <v>0</v>
      </c>
      <c r="AD111" s="122"/>
      <c r="AE111" s="120">
        <f t="shared" si="116"/>
        <v>-162.69999999999999</v>
      </c>
      <c r="AF111" s="121">
        <f>VLOOKUP(A111,Лист4!$A$2:$F$175,6,FALSE)</f>
        <v>694.02099999999996</v>
      </c>
      <c r="AG111" s="121">
        <f t="shared" si="117"/>
        <v>1.01299999999992</v>
      </c>
      <c r="AH111" s="122">
        <f t="shared" si="118"/>
        <v>4.5990199999996371</v>
      </c>
      <c r="AI111" s="122"/>
      <c r="AJ111" s="128">
        <f t="shared" si="119"/>
        <v>-158.10098000000036</v>
      </c>
      <c r="AK111" s="121"/>
      <c r="AL111" s="121"/>
      <c r="AM111" s="122">
        <f t="shared" si="121"/>
        <v>0</v>
      </c>
      <c r="AN111" s="122"/>
      <c r="AO111" s="120">
        <f t="shared" si="122"/>
        <v>-158.10098000000036</v>
      </c>
      <c r="AP111" s="123"/>
      <c r="AQ111" s="121">
        <f t="shared" si="123"/>
        <v>0</v>
      </c>
      <c r="AR111" s="121">
        <f t="shared" si="124"/>
        <v>0</v>
      </c>
      <c r="AS111" s="121"/>
      <c r="AT111" s="120">
        <f t="shared" si="125"/>
        <v>-158.10098000000036</v>
      </c>
      <c r="AU111" s="123"/>
      <c r="AV111" s="121">
        <f t="shared" si="126"/>
        <v>0</v>
      </c>
      <c r="AW111" s="122">
        <f t="shared" si="127"/>
        <v>0</v>
      </c>
      <c r="AX111" s="121"/>
      <c r="AY111" s="120">
        <f t="shared" si="128"/>
        <v>-158.10098000000036</v>
      </c>
      <c r="AZ111" s="123"/>
      <c r="BA111" s="121">
        <f t="shared" si="172"/>
        <v>0</v>
      </c>
      <c r="BB111" s="122">
        <f t="shared" si="162"/>
        <v>0</v>
      </c>
      <c r="BC111" s="121"/>
      <c r="BD111" s="120">
        <f t="shared" si="129"/>
        <v>-158.10098000000036</v>
      </c>
      <c r="BE111" s="123"/>
      <c r="BF111" s="121">
        <f t="shared" si="130"/>
        <v>0</v>
      </c>
      <c r="BG111" s="122">
        <f t="shared" si="131"/>
        <v>0</v>
      </c>
      <c r="BH111" s="121"/>
      <c r="BI111" s="120">
        <f t="shared" si="132"/>
        <v>-158.10098000000036</v>
      </c>
      <c r="BJ111" s="123"/>
      <c r="BK111" s="121">
        <f t="shared" si="133"/>
        <v>0</v>
      </c>
      <c r="BL111" s="122">
        <f t="shared" si="134"/>
        <v>0</v>
      </c>
      <c r="BM111" s="121"/>
      <c r="BN111" s="120">
        <f t="shared" si="135"/>
        <v>-158.10098000000036</v>
      </c>
      <c r="BO111" s="123"/>
      <c r="BP111" s="121">
        <f t="shared" si="136"/>
        <v>0</v>
      </c>
      <c r="BQ111" s="122">
        <f t="shared" si="137"/>
        <v>0</v>
      </c>
      <c r="BR111" s="121"/>
      <c r="BS111" s="120">
        <f t="shared" si="138"/>
        <v>-158.10098000000036</v>
      </c>
      <c r="BT111" s="123"/>
      <c r="BU111" s="121">
        <f t="shared" si="139"/>
        <v>0</v>
      </c>
      <c r="BV111" s="122">
        <f t="shared" si="140"/>
        <v>0</v>
      </c>
      <c r="BW111" s="121"/>
      <c r="BX111" s="120">
        <f t="shared" si="141"/>
        <v>-158.10098000000036</v>
      </c>
      <c r="BY111" s="123"/>
      <c r="BZ111" s="111">
        <f t="shared" si="89"/>
        <v>0</v>
      </c>
      <c r="CA111" s="122">
        <f t="shared" si="142"/>
        <v>0</v>
      </c>
      <c r="CB111" s="121"/>
      <c r="CC111" s="120">
        <f t="shared" si="143"/>
        <v>-158.10098000000036</v>
      </c>
      <c r="CD111" s="123"/>
      <c r="CE111" s="111">
        <f t="shared" si="144"/>
        <v>0</v>
      </c>
      <c r="CF111" s="122">
        <f t="shared" si="145"/>
        <v>0</v>
      </c>
      <c r="CG111" s="121"/>
      <c r="CH111" s="120">
        <f t="shared" si="146"/>
        <v>-158.10098000000036</v>
      </c>
      <c r="CI111" s="123"/>
      <c r="CJ111" s="111">
        <f t="shared" si="165"/>
        <v>0</v>
      </c>
      <c r="CK111" s="122">
        <f t="shared" si="163"/>
        <v>0</v>
      </c>
      <c r="CL111" s="121"/>
      <c r="CM111" s="120">
        <f t="shared" si="164"/>
        <v>-158.10098000000036</v>
      </c>
      <c r="CN111" s="121"/>
      <c r="CO111" s="152">
        <f t="shared" si="147"/>
        <v>-158.10098000000036</v>
      </c>
      <c r="CP111" s="121"/>
      <c r="CQ111" s="152">
        <f t="shared" si="148"/>
        <v>-158.10098000000036</v>
      </c>
      <c r="CR111" s="121"/>
      <c r="CS111" s="196">
        <f t="shared" si="149"/>
        <v>-158.10098000000036</v>
      </c>
      <c r="CT111" s="121"/>
      <c r="CU111" s="196">
        <f t="shared" si="150"/>
        <v>-158.10098000000036</v>
      </c>
      <c r="CV111" s="121"/>
      <c r="CW111" s="196">
        <f t="shared" si="151"/>
        <v>-158.10098000000036</v>
      </c>
      <c r="CX111" s="121"/>
      <c r="CY111" s="196">
        <f t="shared" si="152"/>
        <v>-158.10098000000036</v>
      </c>
      <c r="CZ111" s="121"/>
      <c r="DA111" s="196">
        <f t="shared" si="153"/>
        <v>-158.10098000000036</v>
      </c>
      <c r="DB111" s="121"/>
      <c r="DC111" s="196">
        <f t="shared" si="154"/>
        <v>-158.10098000000036</v>
      </c>
      <c r="DD111" s="121"/>
      <c r="DE111" s="196">
        <f t="shared" si="176"/>
        <v>-158.10098000000036</v>
      </c>
      <c r="DF111" s="121"/>
      <c r="DG111" s="196">
        <f t="shared" si="177"/>
        <v>-158.10098000000036</v>
      </c>
      <c r="DH111" s="121"/>
      <c r="DI111" s="196">
        <f t="shared" si="178"/>
        <v>-158.10098000000036</v>
      </c>
      <c r="DJ111" s="121"/>
      <c r="DK111" s="196">
        <f t="shared" si="179"/>
        <v>-158.10098000000036</v>
      </c>
      <c r="DL111" s="121"/>
      <c r="DM111" s="196">
        <f t="shared" si="180"/>
        <v>-158.10098000000036</v>
      </c>
      <c r="DN111" s="121"/>
      <c r="DO111" s="196">
        <f t="shared" si="181"/>
        <v>-158.10098000000036</v>
      </c>
      <c r="DP111" s="121"/>
      <c r="DQ111" s="196">
        <f t="shared" si="182"/>
        <v>-158.10098000000036</v>
      </c>
      <c r="DR111" s="121"/>
      <c r="DS111" s="196">
        <f t="shared" si="183"/>
        <v>-158.10098000000036</v>
      </c>
      <c r="DT111" s="121"/>
      <c r="DU111" s="196">
        <f t="shared" si="184"/>
        <v>-158.10098000000036</v>
      </c>
      <c r="DV111" s="121"/>
      <c r="DW111" s="196">
        <f t="shared" si="185"/>
        <v>-158.10098000000036</v>
      </c>
      <c r="DX111" s="121"/>
      <c r="DY111" s="196">
        <f t="shared" si="186"/>
        <v>-158.10098000000036</v>
      </c>
      <c r="DZ111" s="121"/>
      <c r="EA111" s="196">
        <f t="shared" si="187"/>
        <v>-158.10098000000036</v>
      </c>
      <c r="EB111" s="121"/>
      <c r="EC111" s="196">
        <f t="shared" si="188"/>
        <v>-158.10098000000036</v>
      </c>
      <c r="ED111" s="121"/>
      <c r="EE111" s="196">
        <f t="shared" si="189"/>
        <v>-158.10098000000036</v>
      </c>
      <c r="EF111" s="121"/>
      <c r="EG111" s="196">
        <f t="shared" si="190"/>
        <v>-158.10098000000036</v>
      </c>
      <c r="EH111" s="121"/>
      <c r="EI111" s="196">
        <f t="shared" si="191"/>
        <v>-158.10098000000036</v>
      </c>
      <c r="EJ111" s="121"/>
      <c r="EK111" s="196">
        <f t="shared" si="192"/>
        <v>-158.10098000000036</v>
      </c>
      <c r="EL111" s="121"/>
      <c r="EM111" s="196">
        <f t="shared" si="193"/>
        <v>-158.10098000000036</v>
      </c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194"/>
        <v>3.0095693779904309</v>
      </c>
      <c r="G112" s="182">
        <v>12.58</v>
      </c>
      <c r="H112" s="183">
        <v>322.01799999999997</v>
      </c>
      <c r="I112" s="121">
        <f t="shared" si="155"/>
        <v>65.934999999999945</v>
      </c>
      <c r="J112" s="122">
        <f t="shared" si="156"/>
        <v>275.60829999999976</v>
      </c>
      <c r="K112" s="184">
        <v>676.07</v>
      </c>
      <c r="L112" s="121">
        <f t="shared" si="157"/>
        <v>354.05200000000008</v>
      </c>
      <c r="M112" s="122">
        <f t="shared" si="158"/>
        <v>1607.3960800000004</v>
      </c>
      <c r="N112" s="122">
        <f t="shared" si="159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108"/>
        <v>0</v>
      </c>
      <c r="S112" s="122">
        <f t="shared" si="109"/>
        <v>0</v>
      </c>
      <c r="T112" s="122"/>
      <c r="U112" s="120">
        <f t="shared" si="110"/>
        <v>-1588.58</v>
      </c>
      <c r="V112" s="121">
        <v>676.07</v>
      </c>
      <c r="W112" s="121">
        <f t="shared" si="111"/>
        <v>0</v>
      </c>
      <c r="X112" s="122">
        <f t="shared" si="112"/>
        <v>0</v>
      </c>
      <c r="Y112" s="122"/>
      <c r="Z112" s="120">
        <f t="shared" si="113"/>
        <v>-1588.58</v>
      </c>
      <c r="AA112" s="121">
        <f>VLOOKUP(B112,Лист3!$A$2:$C$175,3,FALSE)</f>
        <v>676.07</v>
      </c>
      <c r="AB112" s="121">
        <f t="shared" si="114"/>
        <v>0</v>
      </c>
      <c r="AC112" s="122">
        <f t="shared" si="115"/>
        <v>0</v>
      </c>
      <c r="AD112" s="122"/>
      <c r="AE112" s="120">
        <f t="shared" si="116"/>
        <v>-1588.58</v>
      </c>
      <c r="AF112" s="121">
        <f>VLOOKUP(A112,Лист4!$A$2:$F$175,6,FALSE)</f>
        <v>676.08299999999997</v>
      </c>
      <c r="AG112" s="121">
        <f t="shared" si="117"/>
        <v>1.2999999999919964E-2</v>
      </c>
      <c r="AH112" s="122">
        <f t="shared" si="118"/>
        <v>5.9019999999636641E-2</v>
      </c>
      <c r="AI112" s="122"/>
      <c r="AJ112" s="120">
        <f t="shared" si="119"/>
        <v>-1588.5209800000002</v>
      </c>
      <c r="AK112" s="121">
        <f>VLOOKUP(A112,Лист6!$A$2:$F$175,6,FALSE)</f>
        <v>676.08299999999997</v>
      </c>
      <c r="AL112" s="121">
        <f t="shared" si="120"/>
        <v>0</v>
      </c>
      <c r="AM112" s="122">
        <f t="shared" si="121"/>
        <v>0</v>
      </c>
      <c r="AN112" s="122"/>
      <c r="AO112" s="144">
        <f t="shared" si="122"/>
        <v>-1588.5209800000002</v>
      </c>
      <c r="AP112" s="123"/>
      <c r="AQ112" s="121"/>
      <c r="AR112" s="121">
        <f t="shared" si="124"/>
        <v>0</v>
      </c>
      <c r="AS112" s="121"/>
      <c r="AT112" s="120">
        <f t="shared" si="125"/>
        <v>-1588.5209800000002</v>
      </c>
      <c r="AU112" s="123"/>
      <c r="AV112" s="121">
        <f t="shared" si="126"/>
        <v>0</v>
      </c>
      <c r="AW112" s="122">
        <f t="shared" si="127"/>
        <v>0</v>
      </c>
      <c r="AX112" s="121"/>
      <c r="AY112" s="120">
        <f t="shared" si="128"/>
        <v>-1588.5209800000002</v>
      </c>
      <c r="AZ112" s="123"/>
      <c r="BA112" s="121">
        <f t="shared" si="172"/>
        <v>0</v>
      </c>
      <c r="BB112" s="122">
        <f t="shared" si="162"/>
        <v>0</v>
      </c>
      <c r="BC112" s="121"/>
      <c r="BD112" s="120">
        <f t="shared" si="129"/>
        <v>-1588.5209800000002</v>
      </c>
      <c r="BE112" s="123"/>
      <c r="BF112" s="121">
        <f t="shared" si="130"/>
        <v>0</v>
      </c>
      <c r="BG112" s="122">
        <f t="shared" si="131"/>
        <v>0</v>
      </c>
      <c r="BH112" s="121"/>
      <c r="BI112" s="120">
        <f t="shared" si="132"/>
        <v>-1588.5209800000002</v>
      </c>
      <c r="BJ112" s="123"/>
      <c r="BK112" s="121">
        <f t="shared" si="133"/>
        <v>0</v>
      </c>
      <c r="BL112" s="122">
        <f t="shared" si="134"/>
        <v>0</v>
      </c>
      <c r="BM112" s="121"/>
      <c r="BN112" s="120">
        <f t="shared" si="135"/>
        <v>-1588.5209800000002</v>
      </c>
      <c r="BO112" s="123"/>
      <c r="BP112" s="121">
        <f t="shared" si="136"/>
        <v>0</v>
      </c>
      <c r="BQ112" s="122">
        <f t="shared" si="137"/>
        <v>0</v>
      </c>
      <c r="BR112" s="121"/>
      <c r="BS112" s="120">
        <f t="shared" si="138"/>
        <v>-1588.5209800000002</v>
      </c>
      <c r="BT112" s="123"/>
      <c r="BU112" s="121">
        <f t="shared" si="139"/>
        <v>0</v>
      </c>
      <c r="BV112" s="122">
        <f t="shared" si="140"/>
        <v>0</v>
      </c>
      <c r="BW112" s="121"/>
      <c r="BX112" s="120">
        <f t="shared" si="141"/>
        <v>-1588.5209800000002</v>
      </c>
      <c r="BY112" s="123"/>
      <c r="BZ112" s="111">
        <f t="shared" si="89"/>
        <v>0</v>
      </c>
      <c r="CA112" s="122">
        <f t="shared" si="142"/>
        <v>0</v>
      </c>
      <c r="CB112" s="121"/>
      <c r="CC112" s="120">
        <f t="shared" si="143"/>
        <v>-1588.5209800000002</v>
      </c>
      <c r="CD112" s="123"/>
      <c r="CE112" s="111">
        <f t="shared" si="144"/>
        <v>0</v>
      </c>
      <c r="CF112" s="122">
        <f t="shared" si="145"/>
        <v>0</v>
      </c>
      <c r="CG112" s="121"/>
      <c r="CH112" s="120">
        <f t="shared" si="146"/>
        <v>-1588.5209800000002</v>
      </c>
      <c r="CI112" s="123"/>
      <c r="CJ112" s="111">
        <f t="shared" si="165"/>
        <v>0</v>
      </c>
      <c r="CK112" s="122">
        <f t="shared" si="163"/>
        <v>0</v>
      </c>
      <c r="CL112" s="121"/>
      <c r="CM112" s="120">
        <f t="shared" si="164"/>
        <v>-1588.5209800000002</v>
      </c>
      <c r="CN112" s="121"/>
      <c r="CO112" s="152">
        <f t="shared" si="147"/>
        <v>-1588.5209800000002</v>
      </c>
      <c r="CP112" s="121"/>
      <c r="CQ112" s="152">
        <f t="shared" si="148"/>
        <v>-1588.5209800000002</v>
      </c>
      <c r="CR112" s="121"/>
      <c r="CS112" s="196">
        <f t="shared" si="149"/>
        <v>-1588.5209800000002</v>
      </c>
      <c r="CT112" s="121"/>
      <c r="CU112" s="196">
        <f t="shared" si="150"/>
        <v>-1588.5209800000002</v>
      </c>
      <c r="CV112" s="121"/>
      <c r="CW112" s="196">
        <f t="shared" si="151"/>
        <v>-1588.5209800000002</v>
      </c>
      <c r="CX112" s="121"/>
      <c r="CY112" s="196">
        <f t="shared" si="152"/>
        <v>-1588.5209800000002</v>
      </c>
      <c r="CZ112" s="121"/>
      <c r="DA112" s="196">
        <f t="shared" si="153"/>
        <v>-1588.5209800000002</v>
      </c>
      <c r="DB112" s="121"/>
      <c r="DC112" s="196">
        <f t="shared" si="154"/>
        <v>-1588.5209800000002</v>
      </c>
      <c r="DD112" s="121"/>
      <c r="DE112" s="196">
        <f t="shared" si="176"/>
        <v>-1588.5209800000002</v>
      </c>
      <c r="DF112" s="121"/>
      <c r="DG112" s="196">
        <f t="shared" si="177"/>
        <v>-1588.5209800000002</v>
      </c>
      <c r="DH112" s="121"/>
      <c r="DI112" s="196">
        <f t="shared" si="178"/>
        <v>-1588.5209800000002</v>
      </c>
      <c r="DJ112" s="121"/>
      <c r="DK112" s="196">
        <f t="shared" si="179"/>
        <v>-1588.5209800000002</v>
      </c>
      <c r="DL112" s="121"/>
      <c r="DM112" s="196">
        <f t="shared" si="180"/>
        <v>-1588.5209800000002</v>
      </c>
      <c r="DN112" s="121"/>
      <c r="DO112" s="196">
        <f t="shared" si="181"/>
        <v>-1588.5209800000002</v>
      </c>
      <c r="DP112" s="121"/>
      <c r="DQ112" s="196">
        <f t="shared" si="182"/>
        <v>-1588.5209800000002</v>
      </c>
      <c r="DR112" s="121"/>
      <c r="DS112" s="196">
        <f t="shared" si="183"/>
        <v>-1588.5209800000002</v>
      </c>
      <c r="DT112" s="121"/>
      <c r="DU112" s="196">
        <f t="shared" si="184"/>
        <v>-1588.5209800000002</v>
      </c>
      <c r="DV112" s="121"/>
      <c r="DW112" s="196">
        <f t="shared" si="185"/>
        <v>-1588.5209800000002</v>
      </c>
      <c r="DX112" s="121"/>
      <c r="DY112" s="196">
        <f t="shared" si="186"/>
        <v>-1588.5209800000002</v>
      </c>
      <c r="DZ112" s="121"/>
      <c r="EA112" s="196">
        <f t="shared" si="187"/>
        <v>-1588.5209800000002</v>
      </c>
      <c r="EB112" s="121"/>
      <c r="EC112" s="196">
        <f t="shared" si="188"/>
        <v>-1588.5209800000002</v>
      </c>
      <c r="ED112" s="121"/>
      <c r="EE112" s="196">
        <f t="shared" si="189"/>
        <v>-1588.5209800000002</v>
      </c>
      <c r="EF112" s="121"/>
      <c r="EG112" s="196">
        <f t="shared" si="190"/>
        <v>-1588.5209800000002</v>
      </c>
      <c r="EH112" s="121"/>
      <c r="EI112" s="196">
        <f t="shared" si="191"/>
        <v>-1588.5209800000002</v>
      </c>
      <c r="EJ112" s="121"/>
      <c r="EK112" s="196">
        <f t="shared" si="192"/>
        <v>-1588.5209800000002</v>
      </c>
      <c r="EL112" s="121"/>
      <c r="EM112" s="196">
        <f t="shared" si="193"/>
        <v>-1588.5209800000002</v>
      </c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194"/>
        <v>0</v>
      </c>
      <c r="G113" s="182">
        <v>0</v>
      </c>
      <c r="H113" s="183">
        <v>47.073</v>
      </c>
      <c r="I113" s="121">
        <f t="shared" si="155"/>
        <v>0</v>
      </c>
      <c r="J113" s="122">
        <f t="shared" si="156"/>
        <v>0</v>
      </c>
      <c r="K113" s="184">
        <v>127.035</v>
      </c>
      <c r="L113" s="121">
        <f t="shared" si="157"/>
        <v>79.961999999999989</v>
      </c>
      <c r="M113" s="122">
        <f t="shared" si="158"/>
        <v>363.02747999999997</v>
      </c>
      <c r="N113" s="122">
        <f t="shared" si="159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108"/>
        <v>200.01300000000001</v>
      </c>
      <c r="S113" s="122">
        <f t="shared" si="109"/>
        <v>908.05902000000003</v>
      </c>
      <c r="T113" s="122"/>
      <c r="U113" s="133">
        <f t="shared" si="110"/>
        <v>-40.000979999999913</v>
      </c>
      <c r="V113" s="121">
        <v>331.08100000000002</v>
      </c>
      <c r="W113" s="134">
        <f t="shared" si="111"/>
        <v>4.0330000000000155</v>
      </c>
      <c r="X113" s="135">
        <f t="shared" si="112"/>
        <v>18.309820000000069</v>
      </c>
      <c r="Y113" s="135"/>
      <c r="Z113" s="133">
        <f t="shared" si="113"/>
        <v>-21.691159999999844</v>
      </c>
      <c r="AA113" s="134">
        <f>VLOOKUP(B113,Лист3!$A$2:$C$175,3,FALSE)</f>
        <v>331.08100000000002</v>
      </c>
      <c r="AB113" s="134">
        <f t="shared" si="114"/>
        <v>0</v>
      </c>
      <c r="AC113" s="135">
        <f t="shared" si="115"/>
        <v>0</v>
      </c>
      <c r="AD113" s="135"/>
      <c r="AE113" s="133">
        <f t="shared" si="116"/>
        <v>-21.691159999999844</v>
      </c>
      <c r="AF113" s="134">
        <f>VLOOKUP(A113,Лист4!$A$2:$F$175,6,FALSE)</f>
        <v>331.08100000000002</v>
      </c>
      <c r="AG113" s="134">
        <f t="shared" si="117"/>
        <v>0</v>
      </c>
      <c r="AH113" s="135">
        <f t="shared" si="118"/>
        <v>0</v>
      </c>
      <c r="AI113" s="135"/>
      <c r="AJ113" s="133">
        <f t="shared" si="119"/>
        <v>-21.691159999999844</v>
      </c>
      <c r="AK113" s="134">
        <f>VLOOKUP(A113,Лист6!$A$2:$F$175,6,FALSE)</f>
        <v>331.08100000000002</v>
      </c>
      <c r="AL113" s="134">
        <f t="shared" si="120"/>
        <v>0</v>
      </c>
      <c r="AM113" s="135">
        <f t="shared" si="121"/>
        <v>0</v>
      </c>
      <c r="AN113" s="135"/>
      <c r="AO113" s="133">
        <f t="shared" si="122"/>
        <v>-21.691159999999844</v>
      </c>
      <c r="AP113" s="163">
        <v>331.08100000000002</v>
      </c>
      <c r="AQ113" s="134">
        <f t="shared" si="123"/>
        <v>0</v>
      </c>
      <c r="AR113" s="134">
        <f t="shared" si="124"/>
        <v>0</v>
      </c>
      <c r="AS113" s="134"/>
      <c r="AT113" s="138">
        <f t="shared" si="125"/>
        <v>-21.691159999999844</v>
      </c>
      <c r="AU113" s="136"/>
      <c r="AV113" s="134"/>
      <c r="AW113" s="135">
        <f t="shared" si="127"/>
        <v>0</v>
      </c>
      <c r="AX113" s="134"/>
      <c r="AY113" s="133">
        <f t="shared" si="128"/>
        <v>-21.691159999999844</v>
      </c>
      <c r="AZ113" s="136"/>
      <c r="BA113" s="134">
        <f t="shared" si="172"/>
        <v>0</v>
      </c>
      <c r="BB113" s="122">
        <f t="shared" si="162"/>
        <v>0</v>
      </c>
      <c r="BC113" s="134"/>
      <c r="BD113" s="133">
        <f t="shared" si="129"/>
        <v>-21.691159999999844</v>
      </c>
      <c r="BE113" s="136"/>
      <c r="BF113" s="134">
        <f t="shared" si="130"/>
        <v>0</v>
      </c>
      <c r="BG113" s="122">
        <f t="shared" si="131"/>
        <v>0</v>
      </c>
      <c r="BH113" s="134"/>
      <c r="BI113" s="133">
        <f t="shared" si="132"/>
        <v>-21.691159999999844</v>
      </c>
      <c r="BJ113" s="136"/>
      <c r="BK113" s="134">
        <f t="shared" si="133"/>
        <v>0</v>
      </c>
      <c r="BL113" s="122">
        <f t="shared" si="134"/>
        <v>0</v>
      </c>
      <c r="BM113" s="134"/>
      <c r="BN113" s="144">
        <f t="shared" si="135"/>
        <v>-21.691159999999844</v>
      </c>
      <c r="BO113" s="136"/>
      <c r="BP113" s="121">
        <f t="shared" si="136"/>
        <v>0</v>
      </c>
      <c r="BQ113" s="122">
        <f t="shared" si="137"/>
        <v>0</v>
      </c>
      <c r="BR113" s="134"/>
      <c r="BS113" s="120">
        <f t="shared" si="138"/>
        <v>-21.691159999999844</v>
      </c>
      <c r="BT113" s="136"/>
      <c r="BU113" s="121">
        <f t="shared" si="139"/>
        <v>0</v>
      </c>
      <c r="BV113" s="122">
        <f t="shared" si="140"/>
        <v>0</v>
      </c>
      <c r="BW113" s="134"/>
      <c r="BX113" s="120">
        <f t="shared" si="141"/>
        <v>-21.691159999999844</v>
      </c>
      <c r="BY113" s="136"/>
      <c r="BZ113" s="111">
        <f t="shared" si="89"/>
        <v>0</v>
      </c>
      <c r="CA113" s="122">
        <f t="shared" si="142"/>
        <v>0</v>
      </c>
      <c r="CB113" s="134"/>
      <c r="CC113" s="120">
        <f t="shared" si="143"/>
        <v>-21.691159999999844</v>
      </c>
      <c r="CD113" s="136"/>
      <c r="CE113" s="111">
        <f t="shared" si="144"/>
        <v>0</v>
      </c>
      <c r="CF113" s="122">
        <f t="shared" si="145"/>
        <v>0</v>
      </c>
      <c r="CG113" s="134"/>
      <c r="CH113" s="120">
        <f t="shared" si="146"/>
        <v>-21.691159999999844</v>
      </c>
      <c r="CI113" s="136"/>
      <c r="CJ113" s="111">
        <f t="shared" si="165"/>
        <v>0</v>
      </c>
      <c r="CK113" s="122">
        <f t="shared" si="163"/>
        <v>0</v>
      </c>
      <c r="CL113" s="134"/>
      <c r="CM113" s="120">
        <f t="shared" si="164"/>
        <v>-21.691159999999844</v>
      </c>
      <c r="CN113" s="134"/>
      <c r="CO113" s="152">
        <f t="shared" si="147"/>
        <v>-21.691159999999844</v>
      </c>
      <c r="CP113" s="134"/>
      <c r="CQ113" s="152">
        <f t="shared" si="148"/>
        <v>-21.691159999999844</v>
      </c>
      <c r="CR113" s="134"/>
      <c r="CS113" s="196">
        <f t="shared" si="149"/>
        <v>-21.691159999999844</v>
      </c>
      <c r="CT113" s="134"/>
      <c r="CU113" s="196">
        <f t="shared" si="150"/>
        <v>-21.691159999999844</v>
      </c>
      <c r="CV113" s="134"/>
      <c r="CW113" s="196">
        <f t="shared" si="151"/>
        <v>-21.691159999999844</v>
      </c>
      <c r="CX113" s="134"/>
      <c r="CY113" s="196">
        <f t="shared" si="152"/>
        <v>-21.691159999999844</v>
      </c>
      <c r="CZ113" s="134"/>
      <c r="DA113" s="196">
        <f t="shared" si="153"/>
        <v>-21.691159999999844</v>
      </c>
      <c r="DB113" s="134"/>
      <c r="DC113" s="196">
        <f t="shared" si="154"/>
        <v>-21.691159999999844</v>
      </c>
      <c r="DD113" s="134"/>
      <c r="DE113" s="196">
        <f t="shared" si="176"/>
        <v>-21.691159999999844</v>
      </c>
      <c r="DF113" s="134"/>
      <c r="DG113" s="196">
        <f t="shared" si="177"/>
        <v>-21.691159999999844</v>
      </c>
      <c r="DH113" s="134"/>
      <c r="DI113" s="196">
        <f t="shared" si="178"/>
        <v>-21.691159999999844</v>
      </c>
      <c r="DJ113" s="134"/>
      <c r="DK113" s="196">
        <f t="shared" si="179"/>
        <v>-21.691159999999844</v>
      </c>
      <c r="DL113" s="134"/>
      <c r="DM113" s="196">
        <f t="shared" si="180"/>
        <v>-21.691159999999844</v>
      </c>
      <c r="DN113" s="134"/>
      <c r="DO113" s="196">
        <f t="shared" si="181"/>
        <v>-21.691159999999844</v>
      </c>
      <c r="DP113" s="134"/>
      <c r="DQ113" s="196">
        <f t="shared" si="182"/>
        <v>-21.691159999999844</v>
      </c>
      <c r="DR113" s="134"/>
      <c r="DS113" s="196">
        <f t="shared" si="183"/>
        <v>-21.691159999999844</v>
      </c>
      <c r="DT113" s="134"/>
      <c r="DU113" s="196">
        <f t="shared" si="184"/>
        <v>-21.691159999999844</v>
      </c>
      <c r="DV113" s="134"/>
      <c r="DW113" s="196">
        <f t="shared" si="185"/>
        <v>-21.691159999999844</v>
      </c>
      <c r="DX113" s="134"/>
      <c r="DY113" s="196">
        <f t="shared" si="186"/>
        <v>-21.691159999999844</v>
      </c>
      <c r="DZ113" s="134"/>
      <c r="EA113" s="196">
        <f t="shared" si="187"/>
        <v>-21.691159999999844</v>
      </c>
      <c r="EB113" s="134"/>
      <c r="EC113" s="196">
        <f t="shared" si="188"/>
        <v>-21.691159999999844</v>
      </c>
      <c r="ED113" s="134"/>
      <c r="EE113" s="196">
        <f t="shared" si="189"/>
        <v>-21.691159999999844</v>
      </c>
      <c r="EF113" s="134"/>
      <c r="EG113" s="196">
        <f t="shared" si="190"/>
        <v>-21.691159999999844</v>
      </c>
      <c r="EH113" s="134"/>
      <c r="EI113" s="196">
        <f t="shared" si="191"/>
        <v>-21.691159999999844</v>
      </c>
      <c r="EJ113" s="134"/>
      <c r="EK113" s="196">
        <f t="shared" si="192"/>
        <v>-21.691159999999844</v>
      </c>
      <c r="EL113" s="134"/>
      <c r="EM113" s="196">
        <f t="shared" si="193"/>
        <v>-21.691159999999844</v>
      </c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55"/>
        <v>157.08000000000001</v>
      </c>
      <c r="J114" s="224">
        <f t="shared" si="156"/>
        <v>656.59440000000006</v>
      </c>
      <c r="K114" s="225">
        <v>157.09299999999999</v>
      </c>
      <c r="L114" s="96">
        <f t="shared" si="157"/>
        <v>1.2999999999976808E-2</v>
      </c>
      <c r="M114" s="224">
        <f t="shared" si="158"/>
        <v>5.9019999999894705E-2</v>
      </c>
      <c r="N114" s="224">
        <f t="shared" si="159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108"/>
        <v>0</v>
      </c>
      <c r="S114" s="224">
        <f t="shared" si="109"/>
        <v>0</v>
      </c>
      <c r="T114" s="224"/>
      <c r="U114" s="226">
        <f t="shared" si="110"/>
        <v>156.6</v>
      </c>
      <c r="V114" s="96">
        <v>157.09299999999999</v>
      </c>
      <c r="W114" s="96">
        <f t="shared" si="111"/>
        <v>0</v>
      </c>
      <c r="X114" s="224">
        <f t="shared" si="112"/>
        <v>0</v>
      </c>
      <c r="Y114" s="224"/>
      <c r="Z114" s="226">
        <f t="shared" si="113"/>
        <v>156.6</v>
      </c>
      <c r="AA114" s="96">
        <f>VLOOKUP(B114,Лист3!$A$2:$C$175,3,FALSE)</f>
        <v>157.09299999999999</v>
      </c>
      <c r="AB114" s="96">
        <f t="shared" si="114"/>
        <v>0</v>
      </c>
      <c r="AC114" s="224">
        <f t="shared" si="115"/>
        <v>0</v>
      </c>
      <c r="AD114" s="224"/>
      <c r="AE114" s="226">
        <f t="shared" si="116"/>
        <v>156.6</v>
      </c>
      <c r="AF114" s="96">
        <f>VLOOKUP(A114,Лист4!$A$2:$F$175,6,FALSE)</f>
        <v>157.09299999999999</v>
      </c>
      <c r="AG114" s="96">
        <f t="shared" si="117"/>
        <v>0</v>
      </c>
      <c r="AH114" s="224">
        <f t="shared" si="118"/>
        <v>0</v>
      </c>
      <c r="AI114" s="224"/>
      <c r="AJ114" s="226">
        <f t="shared" si="119"/>
        <v>156.6</v>
      </c>
      <c r="AK114" s="96">
        <f>VLOOKUP(A114,Лист6!$A$2:$F$175,6,FALSE)</f>
        <v>157.09299999999999</v>
      </c>
      <c r="AL114" s="96">
        <f t="shared" si="120"/>
        <v>0</v>
      </c>
      <c r="AM114" s="224">
        <f t="shared" si="121"/>
        <v>0</v>
      </c>
      <c r="AN114" s="224"/>
      <c r="AO114" s="226">
        <f t="shared" si="122"/>
        <v>156.6</v>
      </c>
      <c r="AP114" s="91">
        <v>157.09299999999999</v>
      </c>
      <c r="AQ114" s="96">
        <f t="shared" si="123"/>
        <v>0</v>
      </c>
      <c r="AR114" s="96">
        <f t="shared" si="124"/>
        <v>0</v>
      </c>
      <c r="AS114" s="96"/>
      <c r="AT114" s="226">
        <f t="shared" si="125"/>
        <v>156.6</v>
      </c>
      <c r="AU114" s="91">
        <v>157.09299999999999</v>
      </c>
      <c r="AV114" s="96">
        <f t="shared" si="126"/>
        <v>0</v>
      </c>
      <c r="AW114" s="224">
        <f t="shared" si="127"/>
        <v>0</v>
      </c>
      <c r="AX114" s="96"/>
      <c r="AY114" s="226">
        <f t="shared" si="128"/>
        <v>156.6</v>
      </c>
      <c r="AZ114" s="91">
        <v>157.09299999999999</v>
      </c>
      <c r="BA114" s="96">
        <f t="shared" si="172"/>
        <v>0</v>
      </c>
      <c r="BB114" s="224">
        <f t="shared" si="162"/>
        <v>0</v>
      </c>
      <c r="BC114" s="96"/>
      <c r="BD114" s="226">
        <f t="shared" si="129"/>
        <v>156.6</v>
      </c>
      <c r="BE114" s="91">
        <v>157.09299999999999</v>
      </c>
      <c r="BF114" s="96">
        <f t="shared" si="130"/>
        <v>0</v>
      </c>
      <c r="BG114" s="224">
        <f t="shared" si="131"/>
        <v>0</v>
      </c>
      <c r="BH114" s="96"/>
      <c r="BI114" s="226">
        <f t="shared" si="132"/>
        <v>156.6</v>
      </c>
      <c r="BJ114" s="91">
        <v>157.09299999999999</v>
      </c>
      <c r="BK114" s="96">
        <f t="shared" si="133"/>
        <v>0</v>
      </c>
      <c r="BL114" s="224">
        <f t="shared" si="134"/>
        <v>0</v>
      </c>
      <c r="BM114" s="96"/>
      <c r="BN114" s="226">
        <f t="shared" si="135"/>
        <v>156.6</v>
      </c>
      <c r="BO114" s="91">
        <v>158.042</v>
      </c>
      <c r="BP114" s="96">
        <f t="shared" si="136"/>
        <v>0.94900000000001228</v>
      </c>
      <c r="BQ114" s="224">
        <f t="shared" si="137"/>
        <v>4.5646900000000583</v>
      </c>
      <c r="BR114" s="96"/>
      <c r="BS114" s="226">
        <f t="shared" si="138"/>
        <v>161.16469000000006</v>
      </c>
      <c r="BT114" s="91">
        <v>158.042</v>
      </c>
      <c r="BU114" s="96">
        <f t="shared" si="139"/>
        <v>0</v>
      </c>
      <c r="BV114" s="224">
        <f t="shared" si="140"/>
        <v>0</v>
      </c>
      <c r="BW114" s="96"/>
      <c r="BX114" s="226">
        <f t="shared" si="141"/>
        <v>161.16469000000006</v>
      </c>
      <c r="BY114" s="91">
        <v>158.042</v>
      </c>
      <c r="BZ114" s="217">
        <f t="shared" si="89"/>
        <v>0</v>
      </c>
      <c r="CA114" s="224">
        <f t="shared" si="142"/>
        <v>0</v>
      </c>
      <c r="CB114" s="96"/>
      <c r="CC114" s="226">
        <f t="shared" si="143"/>
        <v>161.16469000000006</v>
      </c>
      <c r="CD114" s="91">
        <v>158.042</v>
      </c>
      <c r="CE114" s="217">
        <f t="shared" si="144"/>
        <v>0</v>
      </c>
      <c r="CF114" s="224">
        <f t="shared" si="145"/>
        <v>0</v>
      </c>
      <c r="CG114" s="96"/>
      <c r="CH114" s="226">
        <f t="shared" si="146"/>
        <v>161.16469000000006</v>
      </c>
      <c r="CI114" s="91">
        <v>158.042</v>
      </c>
      <c r="CJ114" s="217">
        <f t="shared" si="165"/>
        <v>0</v>
      </c>
      <c r="CK114" s="224">
        <f t="shared" si="163"/>
        <v>0</v>
      </c>
      <c r="CL114" s="96"/>
      <c r="CM114" s="287">
        <f t="shared" si="164"/>
        <v>161.16469000000006</v>
      </c>
      <c r="CN114" s="217"/>
      <c r="CO114" s="289">
        <f t="shared" si="147"/>
        <v>161.16469000000006</v>
      </c>
      <c r="CP114" s="217"/>
      <c r="CQ114" s="289">
        <f t="shared" si="148"/>
        <v>161.16469000000006</v>
      </c>
      <c r="CR114" s="217"/>
      <c r="CS114" s="289">
        <f t="shared" si="149"/>
        <v>161.16469000000006</v>
      </c>
      <c r="CT114" s="217"/>
      <c r="CU114" s="289">
        <f t="shared" si="150"/>
        <v>161.16469000000006</v>
      </c>
      <c r="CV114" s="217"/>
      <c r="CW114" s="289">
        <f t="shared" si="151"/>
        <v>161.16469000000006</v>
      </c>
      <c r="CX114" s="217"/>
      <c r="CY114" s="289">
        <f t="shared" si="152"/>
        <v>161.16469000000006</v>
      </c>
      <c r="CZ114" s="217"/>
      <c r="DA114" s="289">
        <f t="shared" si="153"/>
        <v>161.16469000000006</v>
      </c>
      <c r="DB114" s="217"/>
      <c r="DC114" s="289">
        <f t="shared" si="154"/>
        <v>161.16469000000006</v>
      </c>
      <c r="DD114" s="217"/>
      <c r="DE114" s="289">
        <f t="shared" si="176"/>
        <v>161.16469000000006</v>
      </c>
      <c r="DF114" s="217"/>
      <c r="DG114" s="289">
        <f t="shared" si="177"/>
        <v>161.16469000000006</v>
      </c>
      <c r="DH114" s="217"/>
      <c r="DI114" s="289">
        <f t="shared" si="178"/>
        <v>161.16469000000006</v>
      </c>
      <c r="DJ114" s="217"/>
      <c r="DK114" s="289">
        <f t="shared" si="179"/>
        <v>161.16469000000006</v>
      </c>
      <c r="DL114" s="217"/>
      <c r="DM114" s="289">
        <f t="shared" si="180"/>
        <v>161.16469000000006</v>
      </c>
      <c r="DN114" s="217"/>
      <c r="DO114" s="289">
        <f t="shared" si="181"/>
        <v>161.16469000000006</v>
      </c>
      <c r="DP114" s="217"/>
      <c r="DQ114" s="289">
        <f t="shared" si="182"/>
        <v>161.16469000000006</v>
      </c>
      <c r="DR114" s="217"/>
      <c r="DS114" s="289">
        <f t="shared" si="183"/>
        <v>161.16469000000006</v>
      </c>
      <c r="DT114" s="217"/>
      <c r="DU114" s="289">
        <f t="shared" si="184"/>
        <v>161.16469000000006</v>
      </c>
      <c r="DV114" s="217"/>
      <c r="DW114" s="289">
        <f t="shared" si="185"/>
        <v>161.16469000000006</v>
      </c>
      <c r="DX114" s="217"/>
      <c r="DY114" s="289">
        <f t="shared" si="186"/>
        <v>161.16469000000006</v>
      </c>
      <c r="DZ114" s="217"/>
      <c r="EA114" s="289">
        <f t="shared" si="187"/>
        <v>161.16469000000006</v>
      </c>
      <c r="EB114" s="217"/>
      <c r="EC114" s="289">
        <f t="shared" si="188"/>
        <v>161.16469000000006</v>
      </c>
      <c r="ED114" s="217"/>
      <c r="EE114" s="289">
        <f t="shared" si="189"/>
        <v>161.16469000000006</v>
      </c>
      <c r="EF114" s="217"/>
      <c r="EG114" s="289">
        <f t="shared" si="190"/>
        <v>161.16469000000006</v>
      </c>
      <c r="EH114" s="217"/>
      <c r="EI114" s="289">
        <f t="shared" si="191"/>
        <v>161.16469000000006</v>
      </c>
      <c r="EJ114" s="217"/>
      <c r="EK114" s="289">
        <f t="shared" si="192"/>
        <v>161.16469000000006</v>
      </c>
      <c r="EL114" s="217"/>
      <c r="EM114" s="289">
        <f t="shared" si="193"/>
        <v>161.16469000000006</v>
      </c>
    </row>
    <row r="115" spans="1:246" s="124" customFormat="1" ht="15.75" customHeight="1" thickBot="1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195">G115/4.18</f>
        <v>1724.0478468899523</v>
      </c>
      <c r="G115" s="182">
        <v>7206.52</v>
      </c>
      <c r="H115" s="183">
        <v>10918.017</v>
      </c>
      <c r="I115" s="121">
        <f t="shared" si="155"/>
        <v>5235.9619999999995</v>
      </c>
      <c r="J115" s="122">
        <f t="shared" si="156"/>
        <v>21886.321159999996</v>
      </c>
      <c r="K115" s="184">
        <v>11893.054</v>
      </c>
      <c r="L115" s="121">
        <f t="shared" si="157"/>
        <v>975.03700000000026</v>
      </c>
      <c r="M115" s="122">
        <f t="shared" si="158"/>
        <v>4426.6679800000011</v>
      </c>
      <c r="N115" s="122">
        <f t="shared" si="159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108"/>
        <v>318.95999999999913</v>
      </c>
      <c r="S115" s="122">
        <f t="shared" si="109"/>
        <v>1448.078399999996</v>
      </c>
      <c r="T115" s="122"/>
      <c r="U115" s="120">
        <f t="shared" si="110"/>
        <v>2270.9483999999961</v>
      </c>
      <c r="V115" s="121">
        <v>12815.023999999999</v>
      </c>
      <c r="W115" s="121">
        <f t="shared" si="111"/>
        <v>603.01000000000022</v>
      </c>
      <c r="X115" s="122">
        <f t="shared" si="112"/>
        <v>2737.6654000000012</v>
      </c>
      <c r="Y115" s="122"/>
      <c r="Z115" s="120">
        <f t="shared" si="113"/>
        <v>5008.6137999999974</v>
      </c>
      <c r="AA115" s="121">
        <f>VLOOKUP(B115,Лист3!$A$2:$C$175,3,FALSE)</f>
        <v>13168.079</v>
      </c>
      <c r="AB115" s="121">
        <f t="shared" si="114"/>
        <v>353.05500000000029</v>
      </c>
      <c r="AC115" s="122">
        <f t="shared" si="115"/>
        <v>1602.8697000000013</v>
      </c>
      <c r="AD115" s="122">
        <v>5008.6099999999997</v>
      </c>
      <c r="AE115" s="120">
        <f t="shared" si="116"/>
        <v>1602.8734999999988</v>
      </c>
      <c r="AF115" s="121">
        <f>VLOOKUP(A115,Лист4!$A$2:$F$175,6,FALSE)</f>
        <v>13459.035</v>
      </c>
      <c r="AG115" s="121">
        <f t="shared" si="117"/>
        <v>290.95600000000013</v>
      </c>
      <c r="AH115" s="122">
        <f t="shared" si="118"/>
        <v>1320.9402400000006</v>
      </c>
      <c r="AI115" s="122"/>
      <c r="AJ115" s="120">
        <f t="shared" si="119"/>
        <v>2923.8137399999996</v>
      </c>
      <c r="AK115" s="148">
        <f>VLOOKUP(A115,Лист6!$A$2:$F$175,6,FALSE)</f>
        <v>13607.078</v>
      </c>
      <c r="AL115" s="121">
        <f t="shared" si="120"/>
        <v>148.04299999999967</v>
      </c>
      <c r="AM115" s="122">
        <f t="shared" si="121"/>
        <v>672.11521999999843</v>
      </c>
      <c r="AN115" s="122">
        <v>3595.68</v>
      </c>
      <c r="AO115" s="120">
        <f t="shared" si="122"/>
        <v>0.24895999999807827</v>
      </c>
      <c r="AP115" s="161">
        <v>13750</v>
      </c>
      <c r="AQ115" s="121">
        <f t="shared" si="123"/>
        <v>142.92200000000048</v>
      </c>
      <c r="AR115" s="121">
        <f t="shared" si="124"/>
        <v>648.86588000000222</v>
      </c>
      <c r="AS115" s="121"/>
      <c r="AT115" s="144">
        <f t="shared" si="125"/>
        <v>649.1148400000003</v>
      </c>
      <c r="AU115" s="123"/>
      <c r="AV115" s="121"/>
      <c r="AW115" s="122">
        <f t="shared" si="127"/>
        <v>0</v>
      </c>
      <c r="AX115" s="121"/>
      <c r="AY115" s="120">
        <f t="shared" si="128"/>
        <v>649.1148400000003</v>
      </c>
      <c r="AZ115" s="123"/>
      <c r="BA115" s="121">
        <f t="shared" si="172"/>
        <v>0</v>
      </c>
      <c r="BB115" s="122">
        <f t="shared" si="162"/>
        <v>0</v>
      </c>
      <c r="BC115" s="121"/>
      <c r="BD115" s="120">
        <f t="shared" si="129"/>
        <v>649.1148400000003</v>
      </c>
      <c r="BE115" s="123"/>
      <c r="BF115" s="121">
        <f t="shared" si="130"/>
        <v>0</v>
      </c>
      <c r="BG115" s="122">
        <f t="shared" si="131"/>
        <v>0</v>
      </c>
      <c r="BH115" s="121"/>
      <c r="BI115" s="120">
        <f t="shared" si="132"/>
        <v>649.1148400000003</v>
      </c>
      <c r="BJ115" s="123"/>
      <c r="BK115" s="121">
        <f t="shared" si="133"/>
        <v>0</v>
      </c>
      <c r="BL115" s="122">
        <f t="shared" si="134"/>
        <v>0</v>
      </c>
      <c r="BM115" s="121"/>
      <c r="BN115" s="120">
        <f t="shared" si="135"/>
        <v>649.1148400000003</v>
      </c>
      <c r="BO115" s="123"/>
      <c r="BP115" s="121">
        <f t="shared" si="136"/>
        <v>0</v>
      </c>
      <c r="BQ115" s="122">
        <f t="shared" si="137"/>
        <v>0</v>
      </c>
      <c r="BR115" s="121"/>
      <c r="BS115" s="120">
        <f t="shared" si="138"/>
        <v>649.1148400000003</v>
      </c>
      <c r="BT115" s="123"/>
      <c r="BU115" s="121">
        <f t="shared" si="139"/>
        <v>0</v>
      </c>
      <c r="BV115" s="122">
        <f t="shared" si="140"/>
        <v>0</v>
      </c>
      <c r="BW115" s="121"/>
      <c r="BX115" s="120">
        <f t="shared" si="141"/>
        <v>649.1148400000003</v>
      </c>
      <c r="BY115" s="123"/>
      <c r="BZ115" s="111">
        <f t="shared" si="89"/>
        <v>0</v>
      </c>
      <c r="CA115" s="122">
        <f t="shared" si="142"/>
        <v>0</v>
      </c>
      <c r="CB115" s="121"/>
      <c r="CC115" s="120">
        <f t="shared" si="143"/>
        <v>649.1148400000003</v>
      </c>
      <c r="CD115" s="123"/>
      <c r="CE115" s="111">
        <f t="shared" si="144"/>
        <v>0</v>
      </c>
      <c r="CF115" s="122">
        <f t="shared" si="145"/>
        <v>0</v>
      </c>
      <c r="CG115" s="121"/>
      <c r="CH115" s="120">
        <f t="shared" si="146"/>
        <v>649.1148400000003</v>
      </c>
      <c r="CI115" s="123"/>
      <c r="CJ115" s="111">
        <f t="shared" si="165"/>
        <v>0</v>
      </c>
      <c r="CK115" s="122">
        <f t="shared" si="163"/>
        <v>0</v>
      </c>
      <c r="CL115" s="121"/>
      <c r="CM115" s="120">
        <f t="shared" si="164"/>
        <v>649.1148400000003</v>
      </c>
      <c r="CN115" s="121"/>
      <c r="CO115" s="196">
        <f t="shared" si="147"/>
        <v>649.1148400000003</v>
      </c>
      <c r="CP115" s="111"/>
      <c r="CQ115" s="196">
        <f t="shared" si="148"/>
        <v>649.1148400000003</v>
      </c>
      <c r="CR115" s="111"/>
      <c r="CS115" s="196">
        <f t="shared" si="149"/>
        <v>649.1148400000003</v>
      </c>
      <c r="CT115" s="111"/>
      <c r="CU115" s="196">
        <f t="shared" si="150"/>
        <v>649.1148400000003</v>
      </c>
      <c r="CV115" s="111"/>
      <c r="CW115" s="196">
        <f t="shared" si="151"/>
        <v>649.1148400000003</v>
      </c>
      <c r="CX115" s="111"/>
      <c r="CY115" s="196">
        <f t="shared" si="152"/>
        <v>649.1148400000003</v>
      </c>
      <c r="CZ115" s="111"/>
      <c r="DA115" s="196">
        <f t="shared" si="153"/>
        <v>649.1148400000003</v>
      </c>
      <c r="DB115" s="111"/>
      <c r="DC115" s="196">
        <f t="shared" si="154"/>
        <v>649.1148400000003</v>
      </c>
      <c r="DD115" s="111"/>
      <c r="DE115" s="196">
        <f t="shared" si="176"/>
        <v>649.1148400000003</v>
      </c>
      <c r="DF115" s="111"/>
      <c r="DG115" s="196">
        <f t="shared" si="177"/>
        <v>649.1148400000003</v>
      </c>
      <c r="DH115" s="111"/>
      <c r="DI115" s="196">
        <f t="shared" si="178"/>
        <v>649.1148400000003</v>
      </c>
      <c r="DJ115" s="111"/>
      <c r="DK115" s="196">
        <f t="shared" si="179"/>
        <v>649.1148400000003</v>
      </c>
      <c r="DL115" s="111"/>
      <c r="DM115" s="196">
        <f t="shared" si="180"/>
        <v>649.1148400000003</v>
      </c>
      <c r="DN115" s="111"/>
      <c r="DO115" s="196">
        <f t="shared" si="181"/>
        <v>649.1148400000003</v>
      </c>
      <c r="DP115" s="111"/>
      <c r="DQ115" s="196">
        <f t="shared" si="182"/>
        <v>649.1148400000003</v>
      </c>
      <c r="DR115" s="111"/>
      <c r="DS115" s="196">
        <f t="shared" si="183"/>
        <v>649.1148400000003</v>
      </c>
      <c r="DT115" s="111"/>
      <c r="DU115" s="196">
        <f t="shared" si="184"/>
        <v>649.1148400000003</v>
      </c>
      <c r="DV115" s="111"/>
      <c r="DW115" s="196">
        <f t="shared" si="185"/>
        <v>649.1148400000003</v>
      </c>
      <c r="DX115" s="111"/>
      <c r="DY115" s="196">
        <f t="shared" si="186"/>
        <v>649.1148400000003</v>
      </c>
      <c r="DZ115" s="111"/>
      <c r="EA115" s="196">
        <f t="shared" si="187"/>
        <v>649.1148400000003</v>
      </c>
      <c r="EB115" s="111"/>
      <c r="EC115" s="196">
        <f t="shared" si="188"/>
        <v>649.1148400000003</v>
      </c>
      <c r="ED115" s="111"/>
      <c r="EE115" s="196">
        <f t="shared" si="189"/>
        <v>649.1148400000003</v>
      </c>
      <c r="EF115" s="111"/>
      <c r="EG115" s="196">
        <f t="shared" si="190"/>
        <v>649.1148400000003</v>
      </c>
      <c r="EH115" s="111"/>
      <c r="EI115" s="196">
        <f t="shared" si="191"/>
        <v>649.1148400000003</v>
      </c>
      <c r="EJ115" s="111"/>
      <c r="EK115" s="196">
        <f t="shared" si="192"/>
        <v>649.1148400000003</v>
      </c>
      <c r="EL115" s="111"/>
      <c r="EM115" s="196">
        <f t="shared" si="193"/>
        <v>649.1148400000003</v>
      </c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195"/>
        <v>3.9712918660287087</v>
      </c>
      <c r="G116" s="182">
        <v>16.600000000000001</v>
      </c>
      <c r="H116" s="183">
        <v>470.06099999999998</v>
      </c>
      <c r="I116" s="121">
        <f t="shared" si="155"/>
        <v>96.995000000000005</v>
      </c>
      <c r="J116" s="122">
        <f t="shared" si="156"/>
        <v>405.4391</v>
      </c>
      <c r="K116" s="184">
        <v>609.04200000000003</v>
      </c>
      <c r="L116" s="121">
        <f t="shared" si="157"/>
        <v>138.98100000000005</v>
      </c>
      <c r="M116" s="122">
        <f t="shared" si="158"/>
        <v>630.97374000000025</v>
      </c>
      <c r="N116" s="122">
        <f t="shared" si="159"/>
        <v>1053.0128400000003</v>
      </c>
      <c r="O116" s="122">
        <v>0</v>
      </c>
      <c r="P116" s="120">
        <f t="shared" si="160"/>
        <v>2588.5128400000003</v>
      </c>
      <c r="Q116" s="121">
        <v>613.09199999999998</v>
      </c>
      <c r="R116" s="121">
        <f t="shared" si="108"/>
        <v>4.0499999999999545</v>
      </c>
      <c r="S116" s="122">
        <f t="shared" si="109"/>
        <v>18.386999999999794</v>
      </c>
      <c r="T116" s="122"/>
      <c r="U116" s="120">
        <f t="shared" si="110"/>
        <v>2606.89984</v>
      </c>
      <c r="V116" s="121">
        <v>614.03399999999999</v>
      </c>
      <c r="W116" s="121">
        <f t="shared" si="111"/>
        <v>0.94200000000000728</v>
      </c>
      <c r="X116" s="122">
        <f t="shared" si="112"/>
        <v>4.2766800000000327</v>
      </c>
      <c r="Y116" s="122"/>
      <c r="Z116" s="120">
        <f t="shared" si="113"/>
        <v>2611.17652</v>
      </c>
      <c r="AA116" s="121">
        <f>VLOOKUP(B116,Лист3!$A$2:$C$175,3,FALSE)</f>
        <v>622.02599999999995</v>
      </c>
      <c r="AB116" s="121">
        <f t="shared" si="114"/>
        <v>7.9919999999999618</v>
      </c>
      <c r="AC116" s="122">
        <f t="shared" si="115"/>
        <v>36.283679999999826</v>
      </c>
      <c r="AD116" s="122"/>
      <c r="AE116" s="120">
        <f t="shared" si="116"/>
        <v>2647.4602</v>
      </c>
      <c r="AF116" s="121">
        <f>VLOOKUP(A116,Лист4!$A$2:$F$175,6,FALSE)</f>
        <v>632.05899999999997</v>
      </c>
      <c r="AG116" s="121">
        <f t="shared" si="117"/>
        <v>10.033000000000015</v>
      </c>
      <c r="AH116" s="122">
        <f t="shared" si="118"/>
        <v>45.549820000000068</v>
      </c>
      <c r="AI116" s="122"/>
      <c r="AJ116" s="120">
        <f t="shared" si="119"/>
        <v>2693.0100200000002</v>
      </c>
      <c r="AK116" s="121">
        <f>VLOOKUP(A116,Лист6!$A$2:$F$175,6,FALSE)</f>
        <v>639.05399999999997</v>
      </c>
      <c r="AL116" s="121">
        <f t="shared" si="120"/>
        <v>6.9950000000000045</v>
      </c>
      <c r="AM116" s="122">
        <f t="shared" si="121"/>
        <v>31.757300000000022</v>
      </c>
      <c r="AN116" s="122"/>
      <c r="AO116" s="120">
        <f t="shared" si="122"/>
        <v>2724.7673200000004</v>
      </c>
      <c r="AP116" s="145">
        <v>704.07399999999996</v>
      </c>
      <c r="AQ116" s="121">
        <f t="shared" si="123"/>
        <v>65.019999999999982</v>
      </c>
      <c r="AR116" s="149">
        <f t="shared" si="124"/>
        <v>295.19079999999991</v>
      </c>
      <c r="AS116" s="121"/>
      <c r="AT116" s="127">
        <f t="shared" si="125"/>
        <v>3019.9581200000002</v>
      </c>
      <c r="AU116" s="123"/>
      <c r="AV116" s="121"/>
      <c r="AW116" s="122">
        <f t="shared" si="127"/>
        <v>0</v>
      </c>
      <c r="AX116" s="121"/>
      <c r="AY116" s="120">
        <f t="shared" si="128"/>
        <v>3019.9581200000002</v>
      </c>
      <c r="AZ116" s="123"/>
      <c r="BA116" s="121">
        <f t="shared" si="172"/>
        <v>0</v>
      </c>
      <c r="BB116" s="122">
        <f t="shared" si="162"/>
        <v>0</v>
      </c>
      <c r="BC116" s="121"/>
      <c r="BD116" s="120">
        <f t="shared" si="129"/>
        <v>3019.9581200000002</v>
      </c>
      <c r="BE116" s="123"/>
      <c r="BF116" s="121">
        <f t="shared" si="130"/>
        <v>0</v>
      </c>
      <c r="BG116" s="122">
        <f t="shared" si="131"/>
        <v>0</v>
      </c>
      <c r="BH116" s="121"/>
      <c r="BI116" s="120">
        <f t="shared" si="132"/>
        <v>3019.9581200000002</v>
      </c>
      <c r="BJ116" s="123"/>
      <c r="BK116" s="121">
        <f t="shared" si="133"/>
        <v>0</v>
      </c>
      <c r="BL116" s="122">
        <f t="shared" si="134"/>
        <v>0</v>
      </c>
      <c r="BM116" s="121"/>
      <c r="BN116" s="158">
        <f t="shared" si="135"/>
        <v>3019.9581200000002</v>
      </c>
      <c r="BO116" s="123"/>
      <c r="BP116" s="121">
        <f t="shared" si="136"/>
        <v>0</v>
      </c>
      <c r="BQ116" s="122">
        <f t="shared" si="137"/>
        <v>0</v>
      </c>
      <c r="BR116" s="121"/>
      <c r="BS116" s="120">
        <f t="shared" si="138"/>
        <v>3019.9581200000002</v>
      </c>
      <c r="BT116" s="123"/>
      <c r="BU116" s="121">
        <f t="shared" si="139"/>
        <v>0</v>
      </c>
      <c r="BV116" s="122">
        <f t="shared" si="140"/>
        <v>0</v>
      </c>
      <c r="BW116" s="121"/>
      <c r="BX116" s="120">
        <f t="shared" si="141"/>
        <v>3019.9581200000002</v>
      </c>
      <c r="BY116" s="123"/>
      <c r="BZ116" s="111">
        <f t="shared" si="89"/>
        <v>0</v>
      </c>
      <c r="CA116" s="122">
        <f t="shared" si="142"/>
        <v>0</v>
      </c>
      <c r="CB116" s="121"/>
      <c r="CC116" s="120">
        <f t="shared" si="143"/>
        <v>3019.9581200000002</v>
      </c>
      <c r="CD116" s="123"/>
      <c r="CE116" s="111">
        <f t="shared" si="144"/>
        <v>0</v>
      </c>
      <c r="CF116" s="122">
        <f t="shared" si="145"/>
        <v>0</v>
      </c>
      <c r="CG116" s="121"/>
      <c r="CH116" s="120">
        <f t="shared" si="146"/>
        <v>3019.9581200000002</v>
      </c>
      <c r="CI116" s="123"/>
      <c r="CJ116" s="111">
        <f t="shared" si="165"/>
        <v>0</v>
      </c>
      <c r="CK116" s="122">
        <f t="shared" si="163"/>
        <v>0</v>
      </c>
      <c r="CL116" s="121"/>
      <c r="CM116" s="120">
        <f t="shared" si="164"/>
        <v>3019.9581200000002</v>
      </c>
      <c r="CN116" s="121"/>
      <c r="CO116" s="196">
        <f t="shared" si="147"/>
        <v>3019.9581200000002</v>
      </c>
      <c r="CP116" s="111"/>
      <c r="CQ116" s="196">
        <f t="shared" si="148"/>
        <v>3019.9581200000002</v>
      </c>
      <c r="CR116" s="111"/>
      <c r="CS116" s="196">
        <f t="shared" si="149"/>
        <v>3019.9581200000002</v>
      </c>
      <c r="CT116" s="111"/>
      <c r="CU116" s="196">
        <f t="shared" si="150"/>
        <v>3019.9581200000002</v>
      </c>
      <c r="CV116" s="111"/>
      <c r="CW116" s="196">
        <f t="shared" si="151"/>
        <v>3019.9581200000002</v>
      </c>
      <c r="CX116" s="111"/>
      <c r="CY116" s="196">
        <f t="shared" si="152"/>
        <v>3019.9581200000002</v>
      </c>
      <c r="CZ116" s="111"/>
      <c r="DA116" s="196">
        <f t="shared" si="153"/>
        <v>3019.9581200000002</v>
      </c>
      <c r="DB116" s="111"/>
      <c r="DC116" s="196">
        <f t="shared" si="154"/>
        <v>3019.9581200000002</v>
      </c>
      <c r="DD116" s="111"/>
      <c r="DE116" s="196">
        <f t="shared" si="176"/>
        <v>3019.9581200000002</v>
      </c>
      <c r="DF116" s="111"/>
      <c r="DG116" s="196">
        <f t="shared" si="177"/>
        <v>3019.9581200000002</v>
      </c>
      <c r="DH116" s="111"/>
      <c r="DI116" s="196">
        <f t="shared" si="178"/>
        <v>3019.9581200000002</v>
      </c>
      <c r="DJ116" s="111"/>
      <c r="DK116" s="196">
        <f t="shared" si="179"/>
        <v>3019.9581200000002</v>
      </c>
      <c r="DL116" s="111"/>
      <c r="DM116" s="196">
        <f t="shared" si="180"/>
        <v>3019.9581200000002</v>
      </c>
      <c r="DN116" s="111"/>
      <c r="DO116" s="196">
        <f t="shared" si="181"/>
        <v>3019.9581200000002</v>
      </c>
      <c r="DP116" s="111"/>
      <c r="DQ116" s="196">
        <f t="shared" si="182"/>
        <v>3019.9581200000002</v>
      </c>
      <c r="DR116" s="111"/>
      <c r="DS116" s="196">
        <f t="shared" si="183"/>
        <v>3019.9581200000002</v>
      </c>
      <c r="DT116" s="111"/>
      <c r="DU116" s="196">
        <f t="shared" si="184"/>
        <v>3019.9581200000002</v>
      </c>
      <c r="DV116" s="111"/>
      <c r="DW116" s="196">
        <f t="shared" si="185"/>
        <v>3019.9581200000002</v>
      </c>
      <c r="DX116" s="111"/>
      <c r="DY116" s="196">
        <f t="shared" si="186"/>
        <v>3019.9581200000002</v>
      </c>
      <c r="DZ116" s="111"/>
      <c r="EA116" s="196">
        <f t="shared" si="187"/>
        <v>3019.9581200000002</v>
      </c>
      <c r="EB116" s="111"/>
      <c r="EC116" s="196">
        <f t="shared" si="188"/>
        <v>3019.9581200000002</v>
      </c>
      <c r="ED116" s="111"/>
      <c r="EE116" s="196">
        <f t="shared" si="189"/>
        <v>3019.9581200000002</v>
      </c>
      <c r="EF116" s="111"/>
      <c r="EG116" s="196">
        <f t="shared" si="190"/>
        <v>3019.9581200000002</v>
      </c>
      <c r="EH116" s="111"/>
      <c r="EI116" s="196">
        <f t="shared" si="191"/>
        <v>3019.9581200000002</v>
      </c>
      <c r="EJ116" s="111"/>
      <c r="EK116" s="196">
        <f t="shared" si="192"/>
        <v>3019.9581200000002</v>
      </c>
      <c r="EL116" s="111"/>
      <c r="EM116" s="196">
        <f t="shared" si="193"/>
        <v>3019.9581200000002</v>
      </c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195"/>
        <v>9.0789473684210531</v>
      </c>
      <c r="G117" s="182">
        <v>37.950000000000003</v>
      </c>
      <c r="H117" s="183">
        <v>1110.097</v>
      </c>
      <c r="I117" s="121">
        <f t="shared" si="155"/>
        <v>26.999000000000024</v>
      </c>
      <c r="J117" s="122">
        <f t="shared" si="156"/>
        <v>112.85582000000009</v>
      </c>
      <c r="K117" s="184">
        <v>1348.0920000000001</v>
      </c>
      <c r="L117" s="121">
        <f t="shared" si="157"/>
        <v>237.99500000000012</v>
      </c>
      <c r="M117" s="122">
        <f t="shared" si="158"/>
        <v>1080.4973000000005</v>
      </c>
      <c r="N117" s="122">
        <f t="shared" si="159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108"/>
        <v>0</v>
      </c>
      <c r="S117" s="122">
        <f t="shared" si="109"/>
        <v>0</v>
      </c>
      <c r="T117" s="122"/>
      <c r="U117" s="120">
        <f t="shared" si="110"/>
        <v>-2279.31</v>
      </c>
      <c r="V117" s="121">
        <v>1348.0920000000001</v>
      </c>
      <c r="W117" s="121">
        <f t="shared" si="111"/>
        <v>0</v>
      </c>
      <c r="X117" s="122">
        <f t="shared" si="112"/>
        <v>0</v>
      </c>
      <c r="Y117" s="122"/>
      <c r="Z117" s="120">
        <f t="shared" si="113"/>
        <v>-2279.31</v>
      </c>
      <c r="AA117" s="121">
        <f>VLOOKUP(B117,Лист3!$A$2:$C$175,3,FALSE)</f>
        <v>1348.0920000000001</v>
      </c>
      <c r="AB117" s="121">
        <f t="shared" si="114"/>
        <v>0</v>
      </c>
      <c r="AC117" s="122">
        <f t="shared" si="115"/>
        <v>0</v>
      </c>
      <c r="AD117" s="122"/>
      <c r="AE117" s="120">
        <f t="shared" si="116"/>
        <v>-2279.31</v>
      </c>
      <c r="AF117" s="121">
        <f>VLOOKUP(A117,Лист4!$A$2:$F$175,6,FALSE)</f>
        <v>1348.0920000000001</v>
      </c>
      <c r="AG117" s="121">
        <f t="shared" si="117"/>
        <v>0</v>
      </c>
      <c r="AH117" s="122">
        <f t="shared" si="118"/>
        <v>0</v>
      </c>
      <c r="AI117" s="122"/>
      <c r="AJ117" s="120">
        <f t="shared" si="119"/>
        <v>-2279.31</v>
      </c>
      <c r="AK117" s="121">
        <f>VLOOKUP(A117,Лист6!$A$2:$F$175,6,FALSE)</f>
        <v>1352.0309999999999</v>
      </c>
      <c r="AL117" s="121">
        <f t="shared" si="120"/>
        <v>3.9389999999998508</v>
      </c>
      <c r="AM117" s="122">
        <f t="shared" si="121"/>
        <v>17.883059999999322</v>
      </c>
      <c r="AN117" s="122"/>
      <c r="AO117" s="120">
        <f t="shared" si="122"/>
        <v>-2261.4269400000007</v>
      </c>
      <c r="AP117" s="123">
        <v>1352.038</v>
      </c>
      <c r="AQ117" s="121">
        <f t="shared" si="123"/>
        <v>7.0000000000618456E-3</v>
      </c>
      <c r="AR117" s="121">
        <f t="shared" si="124"/>
        <v>3.1780000000280778E-2</v>
      </c>
      <c r="AS117" s="121"/>
      <c r="AT117" s="120">
        <f t="shared" si="125"/>
        <v>-2261.3951600000005</v>
      </c>
      <c r="AU117" s="123">
        <v>1352.0450000000001</v>
      </c>
      <c r="AV117" s="121">
        <f t="shared" si="126"/>
        <v>7.0000000000618456E-3</v>
      </c>
      <c r="AW117" s="122">
        <f t="shared" si="127"/>
        <v>3.1780000000280778E-2</v>
      </c>
      <c r="AX117" s="121"/>
      <c r="AY117" s="120">
        <f t="shared" si="128"/>
        <v>-2261.3633800000002</v>
      </c>
      <c r="AZ117" s="123">
        <v>1352.0450000000001</v>
      </c>
      <c r="BA117" s="121">
        <f t="shared" si="172"/>
        <v>0</v>
      </c>
      <c r="BB117" s="122">
        <f t="shared" si="162"/>
        <v>0</v>
      </c>
      <c r="BC117" s="121"/>
      <c r="BD117" s="120">
        <f t="shared" si="129"/>
        <v>-2261.3633800000002</v>
      </c>
      <c r="BE117" s="123">
        <v>1352.0450000000001</v>
      </c>
      <c r="BF117" s="121">
        <f t="shared" si="130"/>
        <v>0</v>
      </c>
      <c r="BG117" s="122">
        <f t="shared" si="131"/>
        <v>0</v>
      </c>
      <c r="BH117" s="121"/>
      <c r="BI117" s="120">
        <f t="shared" si="132"/>
        <v>-2261.3633800000002</v>
      </c>
      <c r="BJ117" s="123">
        <v>1360.0050000000001</v>
      </c>
      <c r="BK117" s="121">
        <f t="shared" si="133"/>
        <v>7.9600000000000364</v>
      </c>
      <c r="BL117" s="122">
        <f t="shared" si="134"/>
        <v>38.287600000000175</v>
      </c>
      <c r="BM117" s="121"/>
      <c r="BN117" s="120">
        <f t="shared" si="135"/>
        <v>-2223.0757800000001</v>
      </c>
      <c r="BO117" s="123">
        <v>1360.0050000000001</v>
      </c>
      <c r="BP117" s="121">
        <f t="shared" si="136"/>
        <v>0</v>
      </c>
      <c r="BQ117" s="122">
        <f t="shared" si="137"/>
        <v>0</v>
      </c>
      <c r="BR117" s="121"/>
      <c r="BS117" s="120">
        <f t="shared" si="138"/>
        <v>-2223.0757800000001</v>
      </c>
      <c r="BT117" s="123">
        <v>1360.011</v>
      </c>
      <c r="BU117" s="121">
        <f t="shared" si="139"/>
        <v>5.9999999998581188E-3</v>
      </c>
      <c r="BV117" s="122">
        <f t="shared" si="140"/>
        <v>2.885999999931755E-2</v>
      </c>
      <c r="BW117" s="121"/>
      <c r="BX117" s="120">
        <f t="shared" si="141"/>
        <v>-2223.0469200000007</v>
      </c>
      <c r="BY117" s="123">
        <v>1360.011</v>
      </c>
      <c r="BZ117" s="111">
        <f t="shared" si="89"/>
        <v>0</v>
      </c>
      <c r="CA117" s="122">
        <f t="shared" si="142"/>
        <v>0</v>
      </c>
      <c r="CB117" s="121"/>
      <c r="CC117" s="120">
        <f t="shared" si="143"/>
        <v>-2223.0469200000007</v>
      </c>
      <c r="CD117" s="192">
        <v>1360.03</v>
      </c>
      <c r="CE117" s="111">
        <f t="shared" si="144"/>
        <v>1.9000000000005457E-2</v>
      </c>
      <c r="CF117" s="122">
        <f t="shared" si="145"/>
        <v>9.1390000000026242E-2</v>
      </c>
      <c r="CG117" s="121"/>
      <c r="CH117" s="120">
        <f t="shared" si="146"/>
        <v>-2222.9555300000006</v>
      </c>
      <c r="CI117" s="123"/>
      <c r="CJ117" s="111"/>
      <c r="CK117" s="122">
        <f t="shared" si="163"/>
        <v>0</v>
      </c>
      <c r="CL117" s="121"/>
      <c r="CM117" s="120">
        <f t="shared" si="164"/>
        <v>-2222.9555300000006</v>
      </c>
      <c r="CN117" s="121"/>
      <c r="CO117" s="152">
        <f t="shared" si="147"/>
        <v>-2222.9555300000006</v>
      </c>
      <c r="CP117" s="121"/>
      <c r="CQ117" s="152">
        <f t="shared" si="148"/>
        <v>-2222.9555300000006</v>
      </c>
      <c r="CR117" s="121"/>
      <c r="CS117" s="196">
        <f t="shared" si="149"/>
        <v>-2222.9555300000006</v>
      </c>
      <c r="CT117" s="121"/>
      <c r="CU117" s="196">
        <f t="shared" si="150"/>
        <v>-2222.9555300000006</v>
      </c>
      <c r="CV117" s="121"/>
      <c r="CW117" s="196">
        <f t="shared" si="151"/>
        <v>-2222.9555300000006</v>
      </c>
      <c r="CX117" s="121"/>
      <c r="CY117" s="196">
        <f t="shared" si="152"/>
        <v>-2222.9555300000006</v>
      </c>
      <c r="CZ117" s="121"/>
      <c r="DA117" s="196">
        <f t="shared" si="153"/>
        <v>-2222.9555300000006</v>
      </c>
      <c r="DB117" s="121"/>
      <c r="DC117" s="196">
        <f t="shared" si="154"/>
        <v>-2222.9555300000006</v>
      </c>
      <c r="DD117" s="121"/>
      <c r="DE117" s="196">
        <f t="shared" si="176"/>
        <v>-2222.9555300000006</v>
      </c>
      <c r="DF117" s="121"/>
      <c r="DG117" s="196">
        <f t="shared" si="177"/>
        <v>-2222.9555300000006</v>
      </c>
      <c r="DH117" s="121"/>
      <c r="DI117" s="196">
        <f t="shared" si="178"/>
        <v>-2222.9555300000006</v>
      </c>
      <c r="DJ117" s="121"/>
      <c r="DK117" s="196">
        <f t="shared" si="179"/>
        <v>-2222.9555300000006</v>
      </c>
      <c r="DL117" s="121"/>
      <c r="DM117" s="196">
        <f t="shared" si="180"/>
        <v>-2222.9555300000006</v>
      </c>
      <c r="DN117" s="121"/>
      <c r="DO117" s="196">
        <f t="shared" si="181"/>
        <v>-2222.9555300000006</v>
      </c>
      <c r="DP117" s="121"/>
      <c r="DQ117" s="196">
        <f t="shared" si="182"/>
        <v>-2222.9555300000006</v>
      </c>
      <c r="DR117" s="121"/>
      <c r="DS117" s="196">
        <f t="shared" si="183"/>
        <v>-2222.9555300000006</v>
      </c>
      <c r="DT117" s="121"/>
      <c r="DU117" s="196">
        <f t="shared" si="184"/>
        <v>-2222.9555300000006</v>
      </c>
      <c r="DV117" s="121"/>
      <c r="DW117" s="196">
        <f t="shared" si="185"/>
        <v>-2222.9555300000006</v>
      </c>
      <c r="DX117" s="121"/>
      <c r="DY117" s="196">
        <f t="shared" si="186"/>
        <v>-2222.9555300000006</v>
      </c>
      <c r="DZ117" s="121"/>
      <c r="EA117" s="196">
        <f t="shared" si="187"/>
        <v>-2222.9555300000006</v>
      </c>
      <c r="EB117" s="121"/>
      <c r="EC117" s="196">
        <f t="shared" si="188"/>
        <v>-2222.9555300000006</v>
      </c>
      <c r="ED117" s="121"/>
      <c r="EE117" s="196">
        <f t="shared" si="189"/>
        <v>-2222.9555300000006</v>
      </c>
      <c r="EF117" s="121"/>
      <c r="EG117" s="196">
        <f t="shared" si="190"/>
        <v>-2222.9555300000006</v>
      </c>
      <c r="EH117" s="121"/>
      <c r="EI117" s="196">
        <f t="shared" si="191"/>
        <v>-2222.9555300000006</v>
      </c>
      <c r="EJ117" s="121"/>
      <c r="EK117" s="196">
        <f t="shared" si="192"/>
        <v>-2222.9555300000006</v>
      </c>
      <c r="EL117" s="121"/>
      <c r="EM117" s="196">
        <f t="shared" si="193"/>
        <v>-2222.9555300000006</v>
      </c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55"/>
        <v>0</v>
      </c>
      <c r="J118" s="224">
        <f t="shared" si="156"/>
        <v>0</v>
      </c>
      <c r="K118" s="225">
        <v>0</v>
      </c>
      <c r="L118" s="96">
        <f t="shared" si="157"/>
        <v>0</v>
      </c>
      <c r="M118" s="224">
        <f t="shared" si="158"/>
        <v>0</v>
      </c>
      <c r="N118" s="224">
        <f t="shared" si="159"/>
        <v>0</v>
      </c>
      <c r="O118" s="224">
        <v>0</v>
      </c>
      <c r="P118" s="226">
        <f t="shared" si="160"/>
        <v>0</v>
      </c>
      <c r="Q118" s="96">
        <v>0</v>
      </c>
      <c r="R118" s="96">
        <f t="shared" si="108"/>
        <v>0</v>
      </c>
      <c r="S118" s="224">
        <f t="shared" si="109"/>
        <v>0</v>
      </c>
      <c r="T118" s="224"/>
      <c r="U118" s="226">
        <f t="shared" si="110"/>
        <v>0</v>
      </c>
      <c r="V118" s="96">
        <v>0</v>
      </c>
      <c r="W118" s="96">
        <f t="shared" si="111"/>
        <v>0</v>
      </c>
      <c r="X118" s="224">
        <f t="shared" si="112"/>
        <v>0</v>
      </c>
      <c r="Y118" s="224"/>
      <c r="Z118" s="226">
        <f t="shared" si="113"/>
        <v>0</v>
      </c>
      <c r="AA118" s="96">
        <f>VLOOKUP(B118,Лист3!$A$2:$C$175,3,FALSE)</f>
        <v>0</v>
      </c>
      <c r="AB118" s="96">
        <f t="shared" si="114"/>
        <v>0</v>
      </c>
      <c r="AC118" s="224">
        <f t="shared" si="115"/>
        <v>0</v>
      </c>
      <c r="AD118" s="224"/>
      <c r="AE118" s="226">
        <f t="shared" si="116"/>
        <v>0</v>
      </c>
      <c r="AF118" s="96">
        <f>VLOOKUP(A118,Лист4!$A$2:$F$175,6,FALSE)</f>
        <v>0</v>
      </c>
      <c r="AG118" s="96">
        <f t="shared" si="117"/>
        <v>0</v>
      </c>
      <c r="AH118" s="224">
        <f t="shared" si="118"/>
        <v>0</v>
      </c>
      <c r="AI118" s="224"/>
      <c r="AJ118" s="226">
        <f t="shared" si="119"/>
        <v>0</v>
      </c>
      <c r="AK118" s="96">
        <f>VLOOKUP(A118,Лист6!$A$2:$F$175,6,FALSE)</f>
        <v>0</v>
      </c>
      <c r="AL118" s="96">
        <f t="shared" si="120"/>
        <v>0</v>
      </c>
      <c r="AM118" s="224">
        <f t="shared" si="121"/>
        <v>0</v>
      </c>
      <c r="AN118" s="224"/>
      <c r="AO118" s="226">
        <f t="shared" si="122"/>
        <v>0</v>
      </c>
      <c r="AP118" s="91">
        <v>0</v>
      </c>
      <c r="AQ118" s="96">
        <f t="shared" si="123"/>
        <v>0</v>
      </c>
      <c r="AR118" s="96">
        <f t="shared" si="124"/>
        <v>0</v>
      </c>
      <c r="AS118" s="96"/>
      <c r="AT118" s="226">
        <f t="shared" si="125"/>
        <v>0</v>
      </c>
      <c r="AU118" s="91">
        <v>0</v>
      </c>
      <c r="AV118" s="96">
        <f t="shared" si="126"/>
        <v>0</v>
      </c>
      <c r="AW118" s="224">
        <f t="shared" si="127"/>
        <v>0</v>
      </c>
      <c r="AX118" s="96"/>
      <c r="AY118" s="226">
        <f t="shared" si="128"/>
        <v>0</v>
      </c>
      <c r="AZ118" s="91">
        <v>0</v>
      </c>
      <c r="BA118" s="96">
        <f t="shared" si="172"/>
        <v>0</v>
      </c>
      <c r="BB118" s="224">
        <f t="shared" si="162"/>
        <v>0</v>
      </c>
      <c r="BC118" s="96"/>
      <c r="BD118" s="226">
        <f t="shared" si="129"/>
        <v>0</v>
      </c>
      <c r="BE118" s="91">
        <v>0</v>
      </c>
      <c r="BF118" s="96">
        <f t="shared" si="130"/>
        <v>0</v>
      </c>
      <c r="BG118" s="224">
        <f t="shared" si="131"/>
        <v>0</v>
      </c>
      <c r="BH118" s="96"/>
      <c r="BI118" s="226">
        <f t="shared" si="132"/>
        <v>0</v>
      </c>
      <c r="BJ118" s="91">
        <v>0</v>
      </c>
      <c r="BK118" s="96">
        <f t="shared" si="133"/>
        <v>0</v>
      </c>
      <c r="BL118" s="224">
        <f t="shared" si="134"/>
        <v>0</v>
      </c>
      <c r="BM118" s="96"/>
      <c r="BN118" s="226">
        <f t="shared" si="135"/>
        <v>0</v>
      </c>
      <c r="BO118" s="91">
        <v>0</v>
      </c>
      <c r="BP118" s="96">
        <f t="shared" si="136"/>
        <v>0</v>
      </c>
      <c r="BQ118" s="224">
        <f t="shared" si="137"/>
        <v>0</v>
      </c>
      <c r="BR118" s="96"/>
      <c r="BS118" s="226">
        <f t="shared" si="138"/>
        <v>0</v>
      </c>
      <c r="BT118" s="91">
        <v>0</v>
      </c>
      <c r="BU118" s="96">
        <f t="shared" si="139"/>
        <v>0</v>
      </c>
      <c r="BV118" s="224">
        <f t="shared" si="140"/>
        <v>0</v>
      </c>
      <c r="BW118" s="96"/>
      <c r="BX118" s="226">
        <f t="shared" si="141"/>
        <v>0</v>
      </c>
      <c r="BY118" s="91"/>
      <c r="BZ118" s="217">
        <f t="shared" si="89"/>
        <v>0</v>
      </c>
      <c r="CA118" s="224">
        <f t="shared" si="142"/>
        <v>0</v>
      </c>
      <c r="CB118" s="96"/>
      <c r="CC118" s="226">
        <f t="shared" si="143"/>
        <v>0</v>
      </c>
      <c r="CD118" s="91">
        <v>0</v>
      </c>
      <c r="CE118" s="217">
        <f t="shared" si="144"/>
        <v>0</v>
      </c>
      <c r="CF118" s="224">
        <f t="shared" si="145"/>
        <v>0</v>
      </c>
      <c r="CG118" s="96"/>
      <c r="CH118" s="226">
        <f t="shared" si="146"/>
        <v>0</v>
      </c>
      <c r="CI118" s="91">
        <v>0</v>
      </c>
      <c r="CJ118" s="217">
        <f t="shared" si="165"/>
        <v>0</v>
      </c>
      <c r="CK118" s="224">
        <f t="shared" si="163"/>
        <v>0</v>
      </c>
      <c r="CL118" s="96"/>
      <c r="CM118" s="287">
        <f t="shared" si="164"/>
        <v>0</v>
      </c>
      <c r="CN118" s="217"/>
      <c r="CO118" s="289">
        <f t="shared" si="147"/>
        <v>0</v>
      </c>
      <c r="CP118" s="217"/>
      <c r="CQ118" s="289">
        <f t="shared" si="148"/>
        <v>0</v>
      </c>
      <c r="CR118" s="217"/>
      <c r="CS118" s="289">
        <f t="shared" si="149"/>
        <v>0</v>
      </c>
      <c r="CT118" s="217"/>
      <c r="CU118" s="289">
        <f t="shared" si="150"/>
        <v>0</v>
      </c>
      <c r="CV118" s="217"/>
      <c r="CW118" s="289">
        <f t="shared" si="151"/>
        <v>0</v>
      </c>
      <c r="CX118" s="217"/>
      <c r="CY118" s="289">
        <f t="shared" si="152"/>
        <v>0</v>
      </c>
      <c r="CZ118" s="217"/>
      <c r="DA118" s="289">
        <f t="shared" si="153"/>
        <v>0</v>
      </c>
      <c r="DB118" s="217"/>
      <c r="DC118" s="289">
        <f t="shared" si="154"/>
        <v>0</v>
      </c>
      <c r="DD118" s="217"/>
      <c r="DE118" s="289">
        <f t="shared" si="176"/>
        <v>0</v>
      </c>
      <c r="DF118" s="217"/>
      <c r="DG118" s="289">
        <f t="shared" si="177"/>
        <v>0</v>
      </c>
      <c r="DH118" s="217"/>
      <c r="DI118" s="289">
        <f t="shared" si="178"/>
        <v>0</v>
      </c>
      <c r="DJ118" s="217"/>
      <c r="DK118" s="289">
        <f t="shared" si="179"/>
        <v>0</v>
      </c>
      <c r="DL118" s="217"/>
      <c r="DM118" s="289">
        <f t="shared" si="180"/>
        <v>0</v>
      </c>
      <c r="DN118" s="217"/>
      <c r="DO118" s="289">
        <f t="shared" si="181"/>
        <v>0</v>
      </c>
      <c r="DP118" s="217"/>
      <c r="DQ118" s="289">
        <f t="shared" si="182"/>
        <v>0</v>
      </c>
      <c r="DR118" s="217"/>
      <c r="DS118" s="289">
        <f t="shared" si="183"/>
        <v>0</v>
      </c>
      <c r="DT118" s="217"/>
      <c r="DU118" s="289">
        <f t="shared" si="184"/>
        <v>0</v>
      </c>
      <c r="DV118" s="217"/>
      <c r="DW118" s="289">
        <f t="shared" si="185"/>
        <v>0</v>
      </c>
      <c r="DX118" s="217"/>
      <c r="DY118" s="289">
        <f t="shared" si="186"/>
        <v>0</v>
      </c>
      <c r="DZ118" s="217"/>
      <c r="EA118" s="289">
        <f t="shared" si="187"/>
        <v>0</v>
      </c>
      <c r="EB118" s="217"/>
      <c r="EC118" s="289">
        <f t="shared" si="188"/>
        <v>0</v>
      </c>
      <c r="ED118" s="217"/>
      <c r="EE118" s="289">
        <f t="shared" si="189"/>
        <v>0</v>
      </c>
      <c r="EF118" s="217"/>
      <c r="EG118" s="289">
        <f t="shared" si="190"/>
        <v>0</v>
      </c>
      <c r="EH118" s="217"/>
      <c r="EI118" s="289">
        <f t="shared" si="191"/>
        <v>0</v>
      </c>
      <c r="EJ118" s="217"/>
      <c r="EK118" s="289">
        <f t="shared" si="192"/>
        <v>0</v>
      </c>
      <c r="EL118" s="217"/>
      <c r="EM118" s="289">
        <f t="shared" si="193"/>
        <v>0</v>
      </c>
    </row>
    <row r="119" spans="1:246" s="89" customFormat="1" ht="15.75" customHeight="1" thickBot="1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55"/>
        <v>156.04000000000002</v>
      </c>
      <c r="J119" s="224">
        <f t="shared" si="156"/>
        <v>652.24720000000002</v>
      </c>
      <c r="K119" s="225">
        <v>673.077</v>
      </c>
      <c r="L119" s="96">
        <f t="shared" si="157"/>
        <v>67.025999999999954</v>
      </c>
      <c r="M119" s="224">
        <f t="shared" si="158"/>
        <v>304.29803999999979</v>
      </c>
      <c r="N119" s="224">
        <f t="shared" si="159"/>
        <v>956.54523999999981</v>
      </c>
      <c r="O119" s="224">
        <v>0</v>
      </c>
      <c r="P119" s="226">
        <f t="shared" si="160"/>
        <v>956.54523999999981</v>
      </c>
      <c r="Q119" s="96">
        <v>673.09100000000001</v>
      </c>
      <c r="R119" s="96">
        <f t="shared" si="108"/>
        <v>1.4000000000010004E-2</v>
      </c>
      <c r="S119" s="224">
        <f t="shared" si="109"/>
        <v>6.3560000000045427E-2</v>
      </c>
      <c r="T119" s="224"/>
      <c r="U119" s="226">
        <f t="shared" si="110"/>
        <v>956.60879999999986</v>
      </c>
      <c r="V119" s="96">
        <v>673.09100000000001</v>
      </c>
      <c r="W119" s="96">
        <f t="shared" si="111"/>
        <v>0</v>
      </c>
      <c r="X119" s="224">
        <f t="shared" si="112"/>
        <v>0</v>
      </c>
      <c r="Y119" s="224"/>
      <c r="Z119" s="226">
        <f t="shared" si="113"/>
        <v>956.60879999999986</v>
      </c>
      <c r="AA119" s="96">
        <f>VLOOKUP(B119,Лист3!$A$2:$C$175,3,FALSE)</f>
        <v>673.09100000000001</v>
      </c>
      <c r="AB119" s="96">
        <f t="shared" si="114"/>
        <v>0</v>
      </c>
      <c r="AC119" s="224">
        <f t="shared" si="115"/>
        <v>0</v>
      </c>
      <c r="AD119" s="224"/>
      <c r="AE119" s="226">
        <f t="shared" si="116"/>
        <v>956.60879999999986</v>
      </c>
      <c r="AF119" s="96">
        <f>VLOOKUP(A119,Лист4!$A$2:$F$175,6,FALSE)</f>
        <v>673.09100000000001</v>
      </c>
      <c r="AG119" s="96">
        <f t="shared" si="117"/>
        <v>0</v>
      </c>
      <c r="AH119" s="224">
        <f t="shared" si="118"/>
        <v>0</v>
      </c>
      <c r="AI119" s="224"/>
      <c r="AJ119" s="226">
        <f t="shared" si="119"/>
        <v>956.60879999999986</v>
      </c>
      <c r="AK119" s="96">
        <f>VLOOKUP(A119,Лист6!$A$2:$F$175,6,FALSE)</f>
        <v>685.04200000000003</v>
      </c>
      <c r="AL119" s="96">
        <f t="shared" si="120"/>
        <v>11.951000000000022</v>
      </c>
      <c r="AM119" s="224">
        <f t="shared" si="121"/>
        <v>54.257540000000098</v>
      </c>
      <c r="AN119" s="224"/>
      <c r="AO119" s="226">
        <f t="shared" si="122"/>
        <v>1010.8663399999999</v>
      </c>
      <c r="AP119" s="91">
        <v>819.02300000000002</v>
      </c>
      <c r="AQ119" s="96">
        <f t="shared" si="123"/>
        <v>133.98099999999999</v>
      </c>
      <c r="AR119" s="96">
        <f t="shared" si="124"/>
        <v>608.27373999999998</v>
      </c>
      <c r="AS119" s="96"/>
      <c r="AT119" s="226">
        <f t="shared" si="125"/>
        <v>1619.1400799999999</v>
      </c>
      <c r="AU119" s="91">
        <v>918.07600000000002</v>
      </c>
      <c r="AV119" s="96">
        <f t="shared" si="126"/>
        <v>99.052999999999997</v>
      </c>
      <c r="AW119" s="224">
        <f t="shared" si="127"/>
        <v>449.70062000000001</v>
      </c>
      <c r="AX119" s="96"/>
      <c r="AY119" s="226">
        <f t="shared" si="128"/>
        <v>2068.8406999999997</v>
      </c>
      <c r="AZ119" s="91">
        <v>944.05499999999995</v>
      </c>
      <c r="BA119" s="96">
        <f t="shared" si="172"/>
        <v>25.978999999999928</v>
      </c>
      <c r="BB119" s="224">
        <f t="shared" si="162"/>
        <v>124.95898999999964</v>
      </c>
      <c r="BC119" s="96"/>
      <c r="BD119" s="226">
        <f t="shared" si="129"/>
        <v>2193.7996899999994</v>
      </c>
      <c r="BE119" s="91">
        <v>957.08399999999995</v>
      </c>
      <c r="BF119" s="96">
        <f t="shared" si="130"/>
        <v>13.028999999999996</v>
      </c>
      <c r="BG119" s="224">
        <f t="shared" si="131"/>
        <v>62.669489999999975</v>
      </c>
      <c r="BH119" s="96"/>
      <c r="BI119" s="226">
        <f t="shared" si="132"/>
        <v>2256.4691799999991</v>
      </c>
      <c r="BJ119" s="91">
        <v>976.03599999999994</v>
      </c>
      <c r="BK119" s="96">
        <f t="shared" si="133"/>
        <v>18.951999999999998</v>
      </c>
      <c r="BL119" s="224">
        <f t="shared" si="134"/>
        <v>91.159119999999987</v>
      </c>
      <c r="BM119" s="96"/>
      <c r="BN119" s="226">
        <f t="shared" si="135"/>
        <v>2347.6282999999989</v>
      </c>
      <c r="BO119" s="91">
        <v>982.00400000000002</v>
      </c>
      <c r="BP119" s="96">
        <f t="shared" si="136"/>
        <v>5.9680000000000746</v>
      </c>
      <c r="BQ119" s="224">
        <f t="shared" si="137"/>
        <v>28.706080000000355</v>
      </c>
      <c r="BR119" s="96"/>
      <c r="BS119" s="226">
        <f t="shared" si="138"/>
        <v>2376.3343799999993</v>
      </c>
      <c r="BT119" s="91">
        <v>982.00400000000002</v>
      </c>
      <c r="BU119" s="96">
        <f t="shared" si="139"/>
        <v>0</v>
      </c>
      <c r="BV119" s="224">
        <f t="shared" si="140"/>
        <v>0</v>
      </c>
      <c r="BW119" s="96"/>
      <c r="BX119" s="226">
        <f t="shared" si="141"/>
        <v>2376.3343799999993</v>
      </c>
      <c r="BY119" s="91">
        <v>982.00400000000002</v>
      </c>
      <c r="BZ119" s="217">
        <f t="shared" si="89"/>
        <v>0</v>
      </c>
      <c r="CA119" s="224">
        <f t="shared" si="142"/>
        <v>0</v>
      </c>
      <c r="CB119" s="96"/>
      <c r="CC119" s="226">
        <f t="shared" si="143"/>
        <v>2376.3343799999993</v>
      </c>
      <c r="CD119" s="91">
        <v>982.00400000000002</v>
      </c>
      <c r="CE119" s="217">
        <f t="shared" si="144"/>
        <v>0</v>
      </c>
      <c r="CF119" s="224">
        <f t="shared" si="145"/>
        <v>0</v>
      </c>
      <c r="CG119" s="96"/>
      <c r="CH119" s="226">
        <f t="shared" si="146"/>
        <v>2376.3343799999993</v>
      </c>
      <c r="CI119" s="91">
        <v>982.00400000000002</v>
      </c>
      <c r="CJ119" s="217">
        <f t="shared" si="165"/>
        <v>0</v>
      </c>
      <c r="CK119" s="224">
        <f t="shared" si="163"/>
        <v>0</v>
      </c>
      <c r="CL119" s="96"/>
      <c r="CM119" s="287">
        <f t="shared" si="164"/>
        <v>2376.3343799999993</v>
      </c>
      <c r="CN119" s="217"/>
      <c r="CO119" s="289">
        <f t="shared" si="147"/>
        <v>2376.3343799999993</v>
      </c>
      <c r="CP119" s="217"/>
      <c r="CQ119" s="289">
        <f t="shared" si="148"/>
        <v>2376.3343799999993</v>
      </c>
      <c r="CR119" s="217"/>
      <c r="CS119" s="289">
        <f t="shared" si="149"/>
        <v>2376.3343799999993</v>
      </c>
      <c r="CT119" s="217"/>
      <c r="CU119" s="289">
        <f t="shared" si="150"/>
        <v>2376.3343799999993</v>
      </c>
      <c r="CV119" s="217"/>
      <c r="CW119" s="289">
        <f t="shared" si="151"/>
        <v>2376.3343799999993</v>
      </c>
      <c r="CX119" s="217"/>
      <c r="CY119" s="289">
        <f t="shared" si="152"/>
        <v>2376.3343799999993</v>
      </c>
      <c r="CZ119" s="217"/>
      <c r="DA119" s="289">
        <f t="shared" si="153"/>
        <v>2376.3343799999993</v>
      </c>
      <c r="DB119" s="217"/>
      <c r="DC119" s="289">
        <f t="shared" si="154"/>
        <v>2376.3343799999993</v>
      </c>
      <c r="DD119" s="217"/>
      <c r="DE119" s="289">
        <f t="shared" si="176"/>
        <v>2376.3343799999993</v>
      </c>
      <c r="DF119" s="217"/>
      <c r="DG119" s="289">
        <f t="shared" si="177"/>
        <v>2376.3343799999993</v>
      </c>
      <c r="DH119" s="217"/>
      <c r="DI119" s="289">
        <f t="shared" si="178"/>
        <v>2376.3343799999993</v>
      </c>
      <c r="DJ119" s="217"/>
      <c r="DK119" s="289">
        <f t="shared" si="179"/>
        <v>2376.3343799999993</v>
      </c>
      <c r="DL119" s="217"/>
      <c r="DM119" s="289">
        <f t="shared" si="180"/>
        <v>2376.3343799999993</v>
      </c>
      <c r="DN119" s="217"/>
      <c r="DO119" s="289">
        <f t="shared" si="181"/>
        <v>2376.3343799999993</v>
      </c>
      <c r="DP119" s="217"/>
      <c r="DQ119" s="289">
        <f t="shared" si="182"/>
        <v>2376.3343799999993</v>
      </c>
      <c r="DR119" s="217"/>
      <c r="DS119" s="289">
        <f t="shared" si="183"/>
        <v>2376.3343799999993</v>
      </c>
      <c r="DT119" s="217"/>
      <c r="DU119" s="289">
        <f t="shared" si="184"/>
        <v>2376.3343799999993</v>
      </c>
      <c r="DV119" s="217"/>
      <c r="DW119" s="289">
        <f t="shared" si="185"/>
        <v>2376.3343799999993</v>
      </c>
      <c r="DX119" s="217"/>
      <c r="DY119" s="289">
        <f t="shared" si="186"/>
        <v>2376.3343799999993</v>
      </c>
      <c r="DZ119" s="217"/>
      <c r="EA119" s="289">
        <f t="shared" si="187"/>
        <v>2376.3343799999993</v>
      </c>
      <c r="EB119" s="217"/>
      <c r="EC119" s="289">
        <f t="shared" si="188"/>
        <v>2376.3343799999993</v>
      </c>
      <c r="ED119" s="217"/>
      <c r="EE119" s="289">
        <f t="shared" si="189"/>
        <v>2376.3343799999993</v>
      </c>
      <c r="EF119" s="217"/>
      <c r="EG119" s="289">
        <f t="shared" si="190"/>
        <v>2376.3343799999993</v>
      </c>
      <c r="EH119" s="217"/>
      <c r="EI119" s="289">
        <f t="shared" si="191"/>
        <v>2376.3343799999993</v>
      </c>
      <c r="EJ119" s="217"/>
      <c r="EK119" s="289">
        <f t="shared" si="192"/>
        <v>2376.3343799999993</v>
      </c>
      <c r="EL119" s="217"/>
      <c r="EM119" s="289">
        <f t="shared" si="193"/>
        <v>2376.3343799999993</v>
      </c>
    </row>
    <row r="120" spans="1:246" s="89" customFormat="1" ht="15.75" customHeight="1" thickBot="1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55"/>
        <v>6.05</v>
      </c>
      <c r="J120" s="224">
        <f t="shared" si="156"/>
        <v>25.288999999999998</v>
      </c>
      <c r="K120" s="225">
        <v>164.05099999999999</v>
      </c>
      <c r="L120" s="96">
        <f t="shared" si="157"/>
        <v>158.00099999999998</v>
      </c>
      <c r="M120" s="224">
        <f t="shared" si="158"/>
        <v>717.32453999999984</v>
      </c>
      <c r="N120" s="224">
        <f t="shared" si="159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108"/>
        <v>0</v>
      </c>
      <c r="S120" s="224">
        <f t="shared" si="109"/>
        <v>0</v>
      </c>
      <c r="T120" s="224"/>
      <c r="U120" s="226">
        <f t="shared" si="110"/>
        <v>-757.46</v>
      </c>
      <c r="V120" s="96">
        <v>164.05099999999999</v>
      </c>
      <c r="W120" s="96">
        <f t="shared" si="111"/>
        <v>0</v>
      </c>
      <c r="X120" s="224">
        <f t="shared" si="112"/>
        <v>0</v>
      </c>
      <c r="Y120" s="224"/>
      <c r="Z120" s="226">
        <f t="shared" si="113"/>
        <v>-757.46</v>
      </c>
      <c r="AA120" s="96">
        <f>VLOOKUP(B120,Лист3!$A$2:$C$175,3,FALSE)</f>
        <v>165.06100000000001</v>
      </c>
      <c r="AB120" s="96">
        <f t="shared" si="114"/>
        <v>1.0100000000000193</v>
      </c>
      <c r="AC120" s="224">
        <f t="shared" si="115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117"/>
        <v>0</v>
      </c>
      <c r="AH120" s="224">
        <f t="shared" si="118"/>
        <v>0</v>
      </c>
      <c r="AI120" s="224"/>
      <c r="AJ120" s="226">
        <f t="shared" si="119"/>
        <v>-752.87459999999999</v>
      </c>
      <c r="AK120" s="96">
        <f>VLOOKUP(A120,Лист6!$A$2:$F$175,6,FALSE)</f>
        <v>166.04</v>
      </c>
      <c r="AL120" s="96">
        <f t="shared" si="120"/>
        <v>0.97899999999998499</v>
      </c>
      <c r="AM120" s="224">
        <f t="shared" si="121"/>
        <v>4.4446599999999323</v>
      </c>
      <c r="AN120" s="224"/>
      <c r="AO120" s="226">
        <f t="shared" si="122"/>
        <v>-748.4299400000001</v>
      </c>
      <c r="AP120" s="91">
        <v>188.06200000000001</v>
      </c>
      <c r="AQ120" s="96">
        <f t="shared" si="123"/>
        <v>22.02200000000002</v>
      </c>
      <c r="AR120" s="96">
        <f t="shared" si="124"/>
        <v>99.979880000000094</v>
      </c>
      <c r="AS120" s="96"/>
      <c r="AT120" s="226">
        <f t="shared" si="125"/>
        <v>-648.45006000000001</v>
      </c>
      <c r="AU120" s="91">
        <v>210</v>
      </c>
      <c r="AV120" s="96">
        <f t="shared" si="126"/>
        <v>21.937999999999988</v>
      </c>
      <c r="AW120" s="224">
        <f t="shared" si="127"/>
        <v>99.598519999999951</v>
      </c>
      <c r="AX120" s="96"/>
      <c r="AY120" s="226">
        <f t="shared" si="128"/>
        <v>-548.85154000000011</v>
      </c>
      <c r="AZ120" s="91">
        <v>223.053</v>
      </c>
      <c r="BA120" s="96">
        <f t="shared" si="172"/>
        <v>13.052999999999997</v>
      </c>
      <c r="BB120" s="224">
        <f t="shared" si="162"/>
        <v>62.784929999999981</v>
      </c>
      <c r="BC120" s="96"/>
      <c r="BD120" s="226">
        <f t="shared" si="129"/>
        <v>-486.06661000000014</v>
      </c>
      <c r="BE120" s="91">
        <v>227.089</v>
      </c>
      <c r="BF120" s="96">
        <f t="shared" si="130"/>
        <v>4.0360000000000014</v>
      </c>
      <c r="BG120" s="224">
        <f t="shared" si="131"/>
        <v>19.413160000000005</v>
      </c>
      <c r="BH120" s="96"/>
      <c r="BI120" s="226">
        <f t="shared" si="132"/>
        <v>-466.65345000000013</v>
      </c>
      <c r="BJ120" s="91">
        <v>234.035</v>
      </c>
      <c r="BK120" s="96">
        <f t="shared" si="133"/>
        <v>6.945999999999998</v>
      </c>
      <c r="BL120" s="224">
        <f t="shared" si="134"/>
        <v>33.410259999999987</v>
      </c>
      <c r="BM120" s="96"/>
      <c r="BN120" s="226">
        <f t="shared" si="135"/>
        <v>-433.24319000000014</v>
      </c>
      <c r="BO120" s="91">
        <v>237.09700000000001</v>
      </c>
      <c r="BP120" s="96">
        <f t="shared" si="136"/>
        <v>3.0620000000000118</v>
      </c>
      <c r="BQ120" s="224">
        <f t="shared" si="137"/>
        <v>14.728220000000055</v>
      </c>
      <c r="BR120" s="96"/>
      <c r="BS120" s="226">
        <f t="shared" si="138"/>
        <v>-418.51497000000006</v>
      </c>
      <c r="BT120" s="91">
        <v>238.023</v>
      </c>
      <c r="BU120" s="96">
        <f t="shared" si="139"/>
        <v>0.92599999999998772</v>
      </c>
      <c r="BV120" s="224">
        <f t="shared" si="140"/>
        <v>4.4540599999999406</v>
      </c>
      <c r="BW120" s="96"/>
      <c r="BX120" s="226">
        <f t="shared" si="141"/>
        <v>-414.06091000000015</v>
      </c>
      <c r="BY120" s="91">
        <v>238.023</v>
      </c>
      <c r="BZ120" s="217">
        <f t="shared" si="89"/>
        <v>0</v>
      </c>
      <c r="CA120" s="224">
        <f t="shared" si="142"/>
        <v>0</v>
      </c>
      <c r="CB120" s="96"/>
      <c r="CC120" s="226">
        <f t="shared" si="143"/>
        <v>-414.06091000000015</v>
      </c>
      <c r="CD120" s="91">
        <v>238.023</v>
      </c>
      <c r="CE120" s="217">
        <f t="shared" si="144"/>
        <v>0</v>
      </c>
      <c r="CF120" s="224">
        <f t="shared" si="145"/>
        <v>0</v>
      </c>
      <c r="CG120" s="96"/>
      <c r="CH120" s="226">
        <f t="shared" si="146"/>
        <v>-414.06091000000015</v>
      </c>
      <c r="CI120" s="91">
        <v>238.023</v>
      </c>
      <c r="CJ120" s="217">
        <f t="shared" si="165"/>
        <v>0</v>
      </c>
      <c r="CK120" s="224">
        <f t="shared" si="163"/>
        <v>0</v>
      </c>
      <c r="CL120" s="96"/>
      <c r="CM120" s="226">
        <f t="shared" si="164"/>
        <v>-414.06091000000015</v>
      </c>
      <c r="CN120" s="96"/>
      <c r="CO120" s="288">
        <f t="shared" si="147"/>
        <v>-414.06091000000015</v>
      </c>
      <c r="CP120" s="96"/>
      <c r="CQ120" s="288">
        <f t="shared" si="148"/>
        <v>-414.06091000000015</v>
      </c>
      <c r="CR120" s="96"/>
      <c r="CS120" s="289">
        <f t="shared" si="149"/>
        <v>-414.06091000000015</v>
      </c>
      <c r="CT120" s="96"/>
      <c r="CU120" s="289">
        <f t="shared" si="150"/>
        <v>-414.06091000000015</v>
      </c>
      <c r="CV120" s="96"/>
      <c r="CW120" s="289">
        <f t="shared" si="151"/>
        <v>-414.06091000000015</v>
      </c>
      <c r="CX120" s="96"/>
      <c r="CY120" s="289">
        <f t="shared" si="152"/>
        <v>-414.06091000000015</v>
      </c>
      <c r="CZ120" s="96"/>
      <c r="DA120" s="289">
        <f t="shared" si="153"/>
        <v>-414.06091000000015</v>
      </c>
      <c r="DB120" s="96"/>
      <c r="DC120" s="289">
        <f t="shared" si="154"/>
        <v>-414.06091000000015</v>
      </c>
      <c r="DD120" s="96"/>
      <c r="DE120" s="289">
        <f t="shared" si="176"/>
        <v>-414.06091000000015</v>
      </c>
      <c r="DF120" s="96"/>
      <c r="DG120" s="289">
        <f t="shared" si="177"/>
        <v>-414.06091000000015</v>
      </c>
      <c r="DH120" s="96"/>
      <c r="DI120" s="289">
        <f t="shared" si="178"/>
        <v>-414.06091000000015</v>
      </c>
      <c r="DJ120" s="96"/>
      <c r="DK120" s="289">
        <f t="shared" si="179"/>
        <v>-414.06091000000015</v>
      </c>
      <c r="DL120" s="96">
        <v>-414.06</v>
      </c>
      <c r="DM120" s="289">
        <f t="shared" si="180"/>
        <v>-9.1000000014673788E-4</v>
      </c>
      <c r="DN120" s="96"/>
      <c r="DO120" s="289">
        <f t="shared" si="181"/>
        <v>-9.1000000014673788E-4</v>
      </c>
      <c r="DP120" s="96"/>
      <c r="DQ120" s="289">
        <f t="shared" si="182"/>
        <v>-9.1000000014673788E-4</v>
      </c>
      <c r="DR120" s="96"/>
      <c r="DS120" s="289">
        <f t="shared" si="183"/>
        <v>-9.1000000014673788E-4</v>
      </c>
      <c r="DT120" s="96"/>
      <c r="DU120" s="289">
        <f t="shared" si="184"/>
        <v>-9.1000000014673788E-4</v>
      </c>
      <c r="DV120" s="96"/>
      <c r="DW120" s="289">
        <f t="shared" si="185"/>
        <v>-9.1000000014673788E-4</v>
      </c>
      <c r="DX120" s="96"/>
      <c r="DY120" s="289">
        <f t="shared" si="186"/>
        <v>-9.1000000014673788E-4</v>
      </c>
      <c r="DZ120" s="96"/>
      <c r="EA120" s="289">
        <f t="shared" si="187"/>
        <v>-9.1000000014673788E-4</v>
      </c>
      <c r="EB120" s="96"/>
      <c r="EC120" s="289">
        <f t="shared" si="188"/>
        <v>-9.1000000014673788E-4</v>
      </c>
      <c r="ED120" s="96"/>
      <c r="EE120" s="289">
        <f t="shared" si="189"/>
        <v>-9.1000000014673788E-4</v>
      </c>
      <c r="EF120" s="96"/>
      <c r="EG120" s="289">
        <f t="shared" si="190"/>
        <v>-9.1000000014673788E-4</v>
      </c>
      <c r="EH120" s="96"/>
      <c r="EI120" s="289">
        <f t="shared" si="191"/>
        <v>-9.1000000014673788E-4</v>
      </c>
      <c r="EJ120" s="96"/>
      <c r="EK120" s="289">
        <f t="shared" si="192"/>
        <v>-9.1000000014673788E-4</v>
      </c>
      <c r="EL120" s="96"/>
      <c r="EM120" s="289">
        <f t="shared" si="193"/>
        <v>-9.1000000014673788E-4</v>
      </c>
    </row>
    <row r="121" spans="1:246" s="124" customFormat="1" ht="15.75" customHeight="1" thickBot="1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55"/>
        <v>129.006</v>
      </c>
      <c r="J121" s="122">
        <f t="shared" si="156"/>
        <v>539.24507999999992</v>
      </c>
      <c r="K121" s="184">
        <v>665.05399999999997</v>
      </c>
      <c r="L121" s="121">
        <f t="shared" si="157"/>
        <v>536.048</v>
      </c>
      <c r="M121" s="122">
        <f t="shared" si="158"/>
        <v>2433.6579200000001</v>
      </c>
      <c r="N121" s="122">
        <f t="shared" si="159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108"/>
        <v>7.0000000000618456E-3</v>
      </c>
      <c r="S121" s="122">
        <f t="shared" si="109"/>
        <v>3.1780000000280778E-2</v>
      </c>
      <c r="T121" s="122"/>
      <c r="U121" s="120">
        <f t="shared" si="110"/>
        <v>-30.048219999999716</v>
      </c>
      <c r="V121" s="121">
        <v>673.07100000000003</v>
      </c>
      <c r="W121" s="121">
        <f t="shared" si="111"/>
        <v>8.0099999999999909</v>
      </c>
      <c r="X121" s="122">
        <f t="shared" si="112"/>
        <v>36.365399999999958</v>
      </c>
      <c r="Y121" s="122"/>
      <c r="Z121" s="120">
        <f t="shared" si="113"/>
        <v>6.317180000000242</v>
      </c>
      <c r="AA121" s="121">
        <f>VLOOKUP(B121,Лист3!$A$2:$C$175,3,FALSE)</f>
        <v>673.07899999999995</v>
      </c>
      <c r="AB121" s="121">
        <f t="shared" si="114"/>
        <v>7.9999999999245119E-3</v>
      </c>
      <c r="AC121" s="122">
        <f t="shared" si="115"/>
        <v>3.6319999999657286E-2</v>
      </c>
      <c r="AD121" s="122"/>
      <c r="AE121" s="120">
        <f t="shared" si="116"/>
        <v>6.3534999999998991</v>
      </c>
      <c r="AF121" s="121">
        <f>VLOOKUP(A121,Лист4!$A$2:$F$175,6,FALSE)</f>
        <v>673.08500000000004</v>
      </c>
      <c r="AG121" s="121">
        <f t="shared" si="117"/>
        <v>6.0000000000854925E-3</v>
      </c>
      <c r="AH121" s="122">
        <f t="shared" si="118"/>
        <v>2.7240000000388138E-2</v>
      </c>
      <c r="AI121" s="122"/>
      <c r="AJ121" s="120">
        <f t="shared" si="119"/>
        <v>6.3807400000002872</v>
      </c>
      <c r="AK121" s="121">
        <f>VLOOKUP(A121,Лист6!$A$2:$F$175,6,FALSE)</f>
        <v>732.01599999999996</v>
      </c>
      <c r="AL121" s="121">
        <f t="shared" si="120"/>
        <v>58.930999999999926</v>
      </c>
      <c r="AM121" s="122">
        <f t="shared" si="121"/>
        <v>267.54673999999966</v>
      </c>
      <c r="AN121" s="122"/>
      <c r="AO121" s="120">
        <f t="shared" si="122"/>
        <v>273.92747999999995</v>
      </c>
      <c r="AP121" s="123">
        <v>925.04</v>
      </c>
      <c r="AQ121" s="121">
        <f t="shared" si="123"/>
        <v>193.024</v>
      </c>
      <c r="AR121" s="121">
        <f t="shared" si="124"/>
        <v>876.32896000000005</v>
      </c>
      <c r="AS121" s="121"/>
      <c r="AT121" s="120">
        <f t="shared" si="125"/>
        <v>1150.2564400000001</v>
      </c>
      <c r="AU121" s="170">
        <v>1040.0060000000001</v>
      </c>
      <c r="AV121" s="121">
        <f t="shared" si="126"/>
        <v>114.96600000000012</v>
      </c>
      <c r="AW121" s="122">
        <f t="shared" si="127"/>
        <v>521.94564000000059</v>
      </c>
      <c r="AX121" s="121"/>
      <c r="AY121" s="144">
        <f t="shared" si="128"/>
        <v>1672.2020800000007</v>
      </c>
      <c r="AZ121" s="123"/>
      <c r="BA121" s="121"/>
      <c r="BB121" s="122">
        <f t="shared" si="162"/>
        <v>0</v>
      </c>
      <c r="BC121" s="121">
        <v>1200</v>
      </c>
      <c r="BD121" s="180">
        <f t="shared" si="129"/>
        <v>472.20208000000071</v>
      </c>
      <c r="BE121" s="123"/>
      <c r="BF121" s="121">
        <f t="shared" si="130"/>
        <v>0</v>
      </c>
      <c r="BG121" s="122">
        <f t="shared" si="131"/>
        <v>0</v>
      </c>
      <c r="BH121" s="121"/>
      <c r="BI121" s="120">
        <f t="shared" si="132"/>
        <v>472.20208000000071</v>
      </c>
      <c r="BJ121" s="123"/>
      <c r="BK121" s="121">
        <f t="shared" si="133"/>
        <v>0</v>
      </c>
      <c r="BL121" s="122">
        <f t="shared" si="134"/>
        <v>0</v>
      </c>
      <c r="BM121" s="121"/>
      <c r="BN121" s="196">
        <f t="shared" si="135"/>
        <v>472.20208000000071</v>
      </c>
      <c r="BO121" s="123"/>
      <c r="BP121" s="121">
        <f t="shared" si="136"/>
        <v>0</v>
      </c>
      <c r="BQ121" s="122">
        <f t="shared" si="137"/>
        <v>0</v>
      </c>
      <c r="BR121" s="121"/>
      <c r="BS121" s="120">
        <f t="shared" si="138"/>
        <v>472.20208000000071</v>
      </c>
      <c r="BT121" s="123"/>
      <c r="BU121" s="121">
        <f t="shared" si="139"/>
        <v>0</v>
      </c>
      <c r="BV121" s="122">
        <f t="shared" si="140"/>
        <v>0</v>
      </c>
      <c r="BW121" s="121"/>
      <c r="BX121" s="120">
        <f t="shared" si="141"/>
        <v>472.20208000000071</v>
      </c>
      <c r="BY121" s="123"/>
      <c r="BZ121" s="111">
        <f t="shared" si="89"/>
        <v>0</v>
      </c>
      <c r="CA121" s="122">
        <f t="shared" si="142"/>
        <v>0</v>
      </c>
      <c r="CB121" s="121"/>
      <c r="CC121" s="120">
        <f t="shared" si="143"/>
        <v>472.20208000000071</v>
      </c>
      <c r="CD121" s="123"/>
      <c r="CE121" s="111">
        <f t="shared" si="144"/>
        <v>0</v>
      </c>
      <c r="CF121" s="122">
        <f t="shared" si="145"/>
        <v>0</v>
      </c>
      <c r="CG121" s="121"/>
      <c r="CH121" s="120">
        <f t="shared" si="146"/>
        <v>472.20208000000071</v>
      </c>
      <c r="CI121" s="123"/>
      <c r="CJ121" s="111">
        <f t="shared" si="165"/>
        <v>0</v>
      </c>
      <c r="CK121" s="122">
        <f t="shared" si="163"/>
        <v>0</v>
      </c>
      <c r="CL121" s="121"/>
      <c r="CM121" s="120">
        <f t="shared" si="164"/>
        <v>472.20208000000071</v>
      </c>
      <c r="CN121" s="121"/>
      <c r="CO121" s="196">
        <f t="shared" si="147"/>
        <v>472.20208000000071</v>
      </c>
      <c r="CP121" s="111"/>
      <c r="CQ121" s="196">
        <f t="shared" si="148"/>
        <v>472.20208000000071</v>
      </c>
      <c r="CR121" s="111"/>
      <c r="CS121" s="196">
        <f t="shared" si="149"/>
        <v>472.20208000000071</v>
      </c>
      <c r="CT121" s="111"/>
      <c r="CU121" s="196">
        <f t="shared" si="150"/>
        <v>472.20208000000071</v>
      </c>
      <c r="CV121" s="111"/>
      <c r="CW121" s="196">
        <f t="shared" si="151"/>
        <v>472.20208000000071</v>
      </c>
      <c r="CX121" s="111"/>
      <c r="CY121" s="196">
        <f t="shared" si="152"/>
        <v>472.20208000000071</v>
      </c>
      <c r="CZ121" s="111"/>
      <c r="DA121" s="196">
        <f t="shared" si="153"/>
        <v>472.20208000000071</v>
      </c>
      <c r="DB121" s="111"/>
      <c r="DC121" s="196">
        <f t="shared" si="154"/>
        <v>472.20208000000071</v>
      </c>
      <c r="DD121" s="111"/>
      <c r="DE121" s="196">
        <f t="shared" si="176"/>
        <v>472.20208000000071</v>
      </c>
      <c r="DF121" s="111"/>
      <c r="DG121" s="196">
        <f t="shared" si="177"/>
        <v>472.20208000000071</v>
      </c>
      <c r="DH121" s="111"/>
      <c r="DI121" s="196">
        <f t="shared" si="178"/>
        <v>472.20208000000071</v>
      </c>
      <c r="DJ121" s="111"/>
      <c r="DK121" s="196">
        <f t="shared" si="179"/>
        <v>472.20208000000071</v>
      </c>
      <c r="DL121" s="111"/>
      <c r="DM121" s="196">
        <f t="shared" si="180"/>
        <v>472.20208000000071</v>
      </c>
      <c r="DN121" s="111"/>
      <c r="DO121" s="196">
        <f t="shared" si="181"/>
        <v>472.20208000000071</v>
      </c>
      <c r="DP121" s="111"/>
      <c r="DQ121" s="196">
        <f t="shared" si="182"/>
        <v>472.20208000000071</v>
      </c>
      <c r="DR121" s="111"/>
      <c r="DS121" s="196">
        <f t="shared" si="183"/>
        <v>472.20208000000071</v>
      </c>
      <c r="DT121" s="111"/>
      <c r="DU121" s="196">
        <f t="shared" si="184"/>
        <v>472.20208000000071</v>
      </c>
      <c r="DV121" s="111"/>
      <c r="DW121" s="196">
        <f t="shared" si="185"/>
        <v>472.20208000000071</v>
      </c>
      <c r="DX121" s="111"/>
      <c r="DY121" s="196">
        <f t="shared" si="186"/>
        <v>472.20208000000071</v>
      </c>
      <c r="DZ121" s="111"/>
      <c r="EA121" s="196">
        <f t="shared" si="187"/>
        <v>472.20208000000071</v>
      </c>
      <c r="EB121" s="111"/>
      <c r="EC121" s="196">
        <f t="shared" si="188"/>
        <v>472.20208000000071</v>
      </c>
      <c r="ED121" s="111"/>
      <c r="EE121" s="196">
        <f t="shared" si="189"/>
        <v>472.20208000000071</v>
      </c>
      <c r="EF121" s="111"/>
      <c r="EG121" s="196">
        <f t="shared" si="190"/>
        <v>472.20208000000071</v>
      </c>
      <c r="EH121" s="111"/>
      <c r="EI121" s="196">
        <f t="shared" si="191"/>
        <v>472.20208000000071</v>
      </c>
      <c r="EJ121" s="111"/>
      <c r="EK121" s="196">
        <f t="shared" si="192"/>
        <v>472.20208000000071</v>
      </c>
      <c r="EL121" s="111"/>
      <c r="EM121" s="196">
        <f t="shared" si="193"/>
        <v>472.20208000000071</v>
      </c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55"/>
        <v>2195.9560000000001</v>
      </c>
      <c r="J122" s="122">
        <f t="shared" si="156"/>
        <v>9179.0960799999993</v>
      </c>
      <c r="K122" s="184">
        <v>9337.0210000000006</v>
      </c>
      <c r="L122" s="121">
        <f t="shared" si="157"/>
        <v>630.96700000000055</v>
      </c>
      <c r="M122" s="122">
        <f t="shared" si="158"/>
        <v>2864.5901800000024</v>
      </c>
      <c r="N122" s="122">
        <f t="shared" si="159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108"/>
        <v>528.05999999999949</v>
      </c>
      <c r="S122" s="122">
        <f t="shared" si="109"/>
        <v>2397.3923999999979</v>
      </c>
      <c r="T122" s="122"/>
      <c r="U122" s="133">
        <f t="shared" si="110"/>
        <v>1875.9423999999979</v>
      </c>
      <c r="V122" s="121">
        <v>10572.097</v>
      </c>
      <c r="W122" s="134">
        <f t="shared" si="111"/>
        <v>707.01599999999962</v>
      </c>
      <c r="X122" s="135">
        <f t="shared" si="112"/>
        <v>3209.8526399999982</v>
      </c>
      <c r="Y122" s="135">
        <v>2604</v>
      </c>
      <c r="Z122" s="133">
        <f t="shared" si="113"/>
        <v>2481.7950399999963</v>
      </c>
      <c r="AA122" s="134">
        <v>11241.03</v>
      </c>
      <c r="AB122" s="134">
        <f t="shared" si="114"/>
        <v>668.9330000000009</v>
      </c>
      <c r="AC122" s="135">
        <f t="shared" si="115"/>
        <v>3036.9558200000042</v>
      </c>
      <c r="AD122" s="135">
        <v>6784</v>
      </c>
      <c r="AE122" s="133">
        <f t="shared" si="116"/>
        <v>-1265.2491399999999</v>
      </c>
      <c r="AF122" s="134">
        <f>VLOOKUP(A122,Лист4!$A$2:$F$175,6,FALSE)</f>
        <v>11619.079</v>
      </c>
      <c r="AG122" s="134">
        <f t="shared" si="117"/>
        <v>378.04899999999907</v>
      </c>
      <c r="AH122" s="135">
        <f t="shared" si="118"/>
        <v>1716.3424599999958</v>
      </c>
      <c r="AI122" s="135">
        <v>1864</v>
      </c>
      <c r="AJ122" s="133">
        <f t="shared" si="119"/>
        <v>-1412.9066800000041</v>
      </c>
      <c r="AK122" s="134">
        <f>VLOOKUP(A122,Лист6!$A$2:$F$175,6,FALSE)</f>
        <v>11896.061</v>
      </c>
      <c r="AL122" s="134">
        <f t="shared" si="120"/>
        <v>276.98199999999997</v>
      </c>
      <c r="AM122" s="135">
        <f t="shared" si="121"/>
        <v>1257.4982799999998</v>
      </c>
      <c r="AN122" s="135">
        <v>1366</v>
      </c>
      <c r="AO122" s="133">
        <f t="shared" si="122"/>
        <v>-1521.4084000000043</v>
      </c>
      <c r="AP122" s="162">
        <v>11941.092000000001</v>
      </c>
      <c r="AQ122" s="134">
        <f t="shared" si="123"/>
        <v>45.031000000000859</v>
      </c>
      <c r="AR122" s="134">
        <f t="shared" si="124"/>
        <v>204.4407400000039</v>
      </c>
      <c r="AS122" s="134">
        <f>227</f>
        <v>227</v>
      </c>
      <c r="AT122" s="147">
        <f t="shared" si="125"/>
        <v>-1543.9676600000005</v>
      </c>
      <c r="AU122" s="136"/>
      <c r="AV122" s="134"/>
      <c r="AW122" s="135"/>
      <c r="AX122" s="134"/>
      <c r="AY122" s="133">
        <f t="shared" si="128"/>
        <v>-1543.9676600000005</v>
      </c>
      <c r="AZ122" s="136"/>
      <c r="BA122" s="134">
        <f t="shared" si="172"/>
        <v>0</v>
      </c>
      <c r="BB122" s="122">
        <f t="shared" si="162"/>
        <v>0</v>
      </c>
      <c r="BC122" s="134">
        <v>351</v>
      </c>
      <c r="BD122" s="133">
        <f t="shared" si="129"/>
        <v>-1894.9676600000005</v>
      </c>
      <c r="BE122" s="136"/>
      <c r="BF122" s="134">
        <f t="shared" si="130"/>
        <v>0</v>
      </c>
      <c r="BG122" s="122">
        <f t="shared" si="131"/>
        <v>0</v>
      </c>
      <c r="BH122" s="134">
        <v>222</v>
      </c>
      <c r="BI122" s="133">
        <f t="shared" si="132"/>
        <v>-2116.9676600000003</v>
      </c>
      <c r="BJ122" s="136"/>
      <c r="BK122" s="134">
        <f t="shared" si="133"/>
        <v>0</v>
      </c>
      <c r="BL122" s="122">
        <f t="shared" si="134"/>
        <v>0</v>
      </c>
      <c r="BM122" s="134"/>
      <c r="BN122" s="157">
        <f t="shared" si="135"/>
        <v>-2116.9676600000003</v>
      </c>
      <c r="BO122" s="136"/>
      <c r="BP122" s="121">
        <f t="shared" si="136"/>
        <v>0</v>
      </c>
      <c r="BQ122" s="122">
        <f t="shared" si="137"/>
        <v>0</v>
      </c>
      <c r="BR122" s="134"/>
      <c r="BS122" s="120">
        <f t="shared" si="138"/>
        <v>-2116.9676600000003</v>
      </c>
      <c r="BT122" s="136"/>
      <c r="BU122" s="121">
        <f t="shared" si="139"/>
        <v>0</v>
      </c>
      <c r="BV122" s="122">
        <f t="shared" si="140"/>
        <v>0</v>
      </c>
      <c r="BW122" s="134"/>
      <c r="BX122" s="120">
        <f t="shared" si="141"/>
        <v>-2116.9676600000003</v>
      </c>
      <c r="BY122" s="136"/>
      <c r="BZ122" s="111">
        <f t="shared" si="89"/>
        <v>0</v>
      </c>
      <c r="CA122" s="122">
        <f t="shared" si="142"/>
        <v>0</v>
      </c>
      <c r="CB122" s="134"/>
      <c r="CC122" s="120">
        <f t="shared" si="143"/>
        <v>-2116.9676600000003</v>
      </c>
      <c r="CD122" s="136"/>
      <c r="CE122" s="111">
        <f t="shared" si="144"/>
        <v>0</v>
      </c>
      <c r="CF122" s="122">
        <f t="shared" si="145"/>
        <v>0</v>
      </c>
      <c r="CG122" s="134"/>
      <c r="CH122" s="120">
        <f t="shared" si="146"/>
        <v>-2116.9676600000003</v>
      </c>
      <c r="CI122" s="136"/>
      <c r="CJ122" s="111">
        <f t="shared" si="165"/>
        <v>0</v>
      </c>
      <c r="CK122" s="122">
        <f t="shared" si="163"/>
        <v>0</v>
      </c>
      <c r="CL122" s="134"/>
      <c r="CM122" s="120">
        <f t="shared" si="164"/>
        <v>-2116.9676600000003</v>
      </c>
      <c r="CN122" s="134"/>
      <c r="CO122" s="152">
        <f t="shared" si="147"/>
        <v>-2116.9676600000003</v>
      </c>
      <c r="CP122" s="134"/>
      <c r="CQ122" s="152">
        <f t="shared" si="148"/>
        <v>-2116.9676600000003</v>
      </c>
      <c r="CR122" s="134"/>
      <c r="CS122" s="196">
        <f t="shared" si="149"/>
        <v>-2116.9676600000003</v>
      </c>
      <c r="CT122" s="134"/>
      <c r="CU122" s="196">
        <f t="shared" si="150"/>
        <v>-2116.9676600000003</v>
      </c>
      <c r="CV122" s="134"/>
      <c r="CW122" s="196">
        <f t="shared" si="151"/>
        <v>-2116.9676600000003</v>
      </c>
      <c r="CX122" s="134"/>
      <c r="CY122" s="196">
        <f t="shared" si="152"/>
        <v>-2116.9676600000003</v>
      </c>
      <c r="CZ122" s="134"/>
      <c r="DA122" s="196">
        <f t="shared" si="153"/>
        <v>-2116.9676600000003</v>
      </c>
      <c r="DB122" s="134"/>
      <c r="DC122" s="196">
        <f t="shared" si="154"/>
        <v>-2116.9676600000003</v>
      </c>
      <c r="DD122" s="134"/>
      <c r="DE122" s="196">
        <f t="shared" si="176"/>
        <v>-2116.9676600000003</v>
      </c>
      <c r="DF122" s="134"/>
      <c r="DG122" s="196">
        <f t="shared" si="177"/>
        <v>-2116.9676600000003</v>
      </c>
      <c r="DH122" s="134"/>
      <c r="DI122" s="196">
        <f t="shared" si="178"/>
        <v>-2116.9676600000003</v>
      </c>
      <c r="DJ122" s="134"/>
      <c r="DK122" s="196">
        <f t="shared" si="179"/>
        <v>-2116.9676600000003</v>
      </c>
      <c r="DL122" s="134"/>
      <c r="DM122" s="196">
        <f t="shared" si="180"/>
        <v>-2116.9676600000003</v>
      </c>
      <c r="DN122" s="134"/>
      <c r="DO122" s="196">
        <f t="shared" si="181"/>
        <v>-2116.9676600000003</v>
      </c>
      <c r="DP122" s="134"/>
      <c r="DQ122" s="196">
        <f t="shared" si="182"/>
        <v>-2116.9676600000003</v>
      </c>
      <c r="DR122" s="134"/>
      <c r="DS122" s="196">
        <f t="shared" si="183"/>
        <v>-2116.9676600000003</v>
      </c>
      <c r="DT122" s="134"/>
      <c r="DU122" s="196">
        <f t="shared" si="184"/>
        <v>-2116.9676600000003</v>
      </c>
      <c r="DV122" s="134"/>
      <c r="DW122" s="196">
        <f t="shared" si="185"/>
        <v>-2116.9676600000003</v>
      </c>
      <c r="DX122" s="134"/>
      <c r="DY122" s="196">
        <f t="shared" si="186"/>
        <v>-2116.9676600000003</v>
      </c>
      <c r="DZ122" s="134"/>
      <c r="EA122" s="196">
        <f t="shared" si="187"/>
        <v>-2116.9676600000003</v>
      </c>
      <c r="EB122" s="134"/>
      <c r="EC122" s="196">
        <f t="shared" si="188"/>
        <v>-2116.9676600000003</v>
      </c>
      <c r="ED122" s="134"/>
      <c r="EE122" s="196">
        <f t="shared" si="189"/>
        <v>-2116.9676600000003</v>
      </c>
      <c r="EF122" s="134"/>
      <c r="EG122" s="196">
        <f t="shared" si="190"/>
        <v>-2116.9676600000003</v>
      </c>
      <c r="EH122" s="134"/>
      <c r="EI122" s="196">
        <f t="shared" si="191"/>
        <v>-2116.9676600000003</v>
      </c>
      <c r="EJ122" s="134"/>
      <c r="EK122" s="196">
        <f t="shared" si="192"/>
        <v>-2116.9676600000003</v>
      </c>
      <c r="EL122" s="134"/>
      <c r="EM122" s="196">
        <f t="shared" si="193"/>
        <v>-2116.9676600000003</v>
      </c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196">G123/4.18</f>
        <v>4.3062200956937802E-2</v>
      </c>
      <c r="G123" s="182">
        <v>0.18</v>
      </c>
      <c r="H123" s="183">
        <v>5011.0190000000002</v>
      </c>
      <c r="I123" s="121">
        <f t="shared" si="155"/>
        <v>327.92900000000009</v>
      </c>
      <c r="J123" s="122">
        <f t="shared" si="156"/>
        <v>1370.7432200000003</v>
      </c>
      <c r="K123" s="184">
        <v>6909.085</v>
      </c>
      <c r="L123" s="121">
        <f t="shared" si="157"/>
        <v>1898.0659999999998</v>
      </c>
      <c r="M123" s="122">
        <f t="shared" si="158"/>
        <v>8617.2196399999993</v>
      </c>
      <c r="N123" s="122">
        <f t="shared" si="159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108"/>
        <v>695.99300000000039</v>
      </c>
      <c r="S123" s="122">
        <f t="shared" si="109"/>
        <v>3159.8082200000017</v>
      </c>
      <c r="T123" s="122"/>
      <c r="U123" s="120">
        <f t="shared" si="110"/>
        <v>10566.028220000002</v>
      </c>
      <c r="V123" s="121">
        <v>7704.0749999999998</v>
      </c>
      <c r="W123" s="121">
        <f t="shared" si="111"/>
        <v>98.996999999999389</v>
      </c>
      <c r="X123" s="122">
        <f t="shared" si="112"/>
        <v>449.44637999999725</v>
      </c>
      <c r="Y123" s="122"/>
      <c r="Z123" s="120">
        <f t="shared" si="113"/>
        <v>11015.4746</v>
      </c>
      <c r="AA123" s="121">
        <f>VLOOKUP(B123,Лист3!$A$2:$C$175,3,FALSE)</f>
        <v>7705.0469999999996</v>
      </c>
      <c r="AB123" s="121">
        <f t="shared" si="114"/>
        <v>0.97199999999975262</v>
      </c>
      <c r="AC123" s="122">
        <f t="shared" si="115"/>
        <v>4.4128799999988768</v>
      </c>
      <c r="AD123" s="122"/>
      <c r="AE123" s="120">
        <f t="shared" si="116"/>
        <v>11019.887479999998</v>
      </c>
      <c r="AF123" s="121">
        <f>VLOOKUP(A123,Лист4!$A$2:$F$175,6,FALSE)</f>
        <v>7705.049</v>
      </c>
      <c r="AG123" s="121">
        <f t="shared" si="117"/>
        <v>2.0000000004074536E-3</v>
      </c>
      <c r="AH123" s="122">
        <f t="shared" si="118"/>
        <v>9.0800000018498393E-3</v>
      </c>
      <c r="AI123" s="122"/>
      <c r="AJ123" s="120">
        <f t="shared" si="119"/>
        <v>11019.896559999999</v>
      </c>
      <c r="AK123" s="121">
        <f>VLOOKUP(A123,Лист6!$A$2:$F$175,6,FALSE)</f>
        <v>7719.0810000000001</v>
      </c>
      <c r="AL123" s="121">
        <f t="shared" si="120"/>
        <v>14.032000000000153</v>
      </c>
      <c r="AM123" s="122">
        <f t="shared" si="121"/>
        <v>63.705280000000691</v>
      </c>
      <c r="AN123" s="122">
        <v>5992.8</v>
      </c>
      <c r="AO123" s="120">
        <f t="shared" si="122"/>
        <v>5090.8018399999992</v>
      </c>
      <c r="AP123" s="123">
        <v>7901.0410000000002</v>
      </c>
      <c r="AQ123" s="121">
        <f t="shared" si="123"/>
        <v>181.96000000000004</v>
      </c>
      <c r="AR123" s="121">
        <f t="shared" si="124"/>
        <v>826.0984000000002</v>
      </c>
      <c r="AS123" s="121"/>
      <c r="AT123" s="120">
        <f t="shared" si="125"/>
        <v>5916.900239999999</v>
      </c>
      <c r="AU123" s="170">
        <v>8077.0950000000003</v>
      </c>
      <c r="AV123" s="121">
        <f t="shared" si="126"/>
        <v>176.05400000000009</v>
      </c>
      <c r="AW123" s="122">
        <f t="shared" si="127"/>
        <v>799.28516000000036</v>
      </c>
      <c r="AX123" s="121"/>
      <c r="AY123" s="150">
        <f t="shared" si="128"/>
        <v>6716.1853999999994</v>
      </c>
      <c r="AZ123" s="123"/>
      <c r="BA123" s="121"/>
      <c r="BB123" s="122">
        <f t="shared" si="162"/>
        <v>0</v>
      </c>
      <c r="BC123" s="121">
        <v>300</v>
      </c>
      <c r="BD123" s="120">
        <f t="shared" si="129"/>
        <v>6416.1853999999994</v>
      </c>
      <c r="BE123" s="123"/>
      <c r="BF123" s="121">
        <f t="shared" si="130"/>
        <v>0</v>
      </c>
      <c r="BG123" s="122">
        <f t="shared" si="131"/>
        <v>0</v>
      </c>
      <c r="BH123" s="121"/>
      <c r="BI123" s="120">
        <f t="shared" si="132"/>
        <v>6416.1853999999994</v>
      </c>
      <c r="BJ123" s="123"/>
      <c r="BK123" s="121">
        <f t="shared" si="133"/>
        <v>0</v>
      </c>
      <c r="BL123" s="122">
        <f t="shared" si="134"/>
        <v>0</v>
      </c>
      <c r="BM123" s="121"/>
      <c r="BN123" s="114">
        <f t="shared" si="135"/>
        <v>6416.1853999999994</v>
      </c>
      <c r="BO123" s="123"/>
      <c r="BP123" s="121">
        <f t="shared" si="136"/>
        <v>0</v>
      </c>
      <c r="BQ123" s="122">
        <f t="shared" si="137"/>
        <v>0</v>
      </c>
      <c r="BR123" s="121"/>
      <c r="BS123" s="120">
        <f t="shared" si="138"/>
        <v>6416.1853999999994</v>
      </c>
      <c r="BT123" s="123"/>
      <c r="BU123" s="121">
        <f t="shared" si="139"/>
        <v>0</v>
      </c>
      <c r="BV123" s="122">
        <f t="shared" si="140"/>
        <v>0</v>
      </c>
      <c r="BW123" s="121"/>
      <c r="BX123" s="120">
        <f t="shared" si="141"/>
        <v>6416.1853999999994</v>
      </c>
      <c r="BY123" s="123"/>
      <c r="BZ123" s="111">
        <f t="shared" si="89"/>
        <v>0</v>
      </c>
      <c r="CA123" s="122">
        <f t="shared" si="142"/>
        <v>0</v>
      </c>
      <c r="CB123" s="121"/>
      <c r="CC123" s="120">
        <f t="shared" si="143"/>
        <v>6416.1853999999994</v>
      </c>
      <c r="CD123" s="123"/>
      <c r="CE123" s="111">
        <f t="shared" si="144"/>
        <v>0</v>
      </c>
      <c r="CF123" s="122">
        <f t="shared" si="145"/>
        <v>0</v>
      </c>
      <c r="CG123" s="121"/>
      <c r="CH123" s="120">
        <f t="shared" si="146"/>
        <v>6416.1853999999994</v>
      </c>
      <c r="CI123" s="123"/>
      <c r="CJ123" s="111">
        <f t="shared" si="165"/>
        <v>0</v>
      </c>
      <c r="CK123" s="122">
        <f t="shared" si="163"/>
        <v>0</v>
      </c>
      <c r="CL123" s="121"/>
      <c r="CM123" s="120">
        <f t="shared" si="164"/>
        <v>6416.1853999999994</v>
      </c>
      <c r="CN123" s="121"/>
      <c r="CO123" s="196">
        <f t="shared" si="147"/>
        <v>6416.1853999999994</v>
      </c>
      <c r="CP123" s="111"/>
      <c r="CQ123" s="196">
        <f t="shared" si="148"/>
        <v>6416.1853999999994</v>
      </c>
      <c r="CR123" s="111"/>
      <c r="CS123" s="196">
        <f t="shared" si="149"/>
        <v>6416.1853999999994</v>
      </c>
      <c r="CT123" s="111"/>
      <c r="CU123" s="196">
        <f t="shared" si="150"/>
        <v>6416.1853999999994</v>
      </c>
      <c r="CV123" s="111"/>
      <c r="CW123" s="196">
        <f t="shared" si="151"/>
        <v>6416.1853999999994</v>
      </c>
      <c r="CX123" s="111"/>
      <c r="CY123" s="196">
        <f t="shared" si="152"/>
        <v>6416.1853999999994</v>
      </c>
      <c r="CZ123" s="111"/>
      <c r="DA123" s="196">
        <f t="shared" si="153"/>
        <v>6416.1853999999994</v>
      </c>
      <c r="DB123" s="111"/>
      <c r="DC123" s="196">
        <f t="shared" si="154"/>
        <v>6416.1853999999994</v>
      </c>
      <c r="DD123" s="111"/>
      <c r="DE123" s="196">
        <f t="shared" si="176"/>
        <v>6416.1853999999994</v>
      </c>
      <c r="DF123" s="111"/>
      <c r="DG123" s="196">
        <f t="shared" si="177"/>
        <v>6416.1853999999994</v>
      </c>
      <c r="DH123" s="111"/>
      <c r="DI123" s="196">
        <f t="shared" si="178"/>
        <v>6416.1853999999994</v>
      </c>
      <c r="DJ123" s="111"/>
      <c r="DK123" s="196">
        <f t="shared" si="179"/>
        <v>6416.1853999999994</v>
      </c>
      <c r="DL123" s="111"/>
      <c r="DM123" s="196">
        <f t="shared" si="180"/>
        <v>6416.1853999999994</v>
      </c>
      <c r="DN123" s="111"/>
      <c r="DO123" s="196">
        <f t="shared" si="181"/>
        <v>6416.1853999999994</v>
      </c>
      <c r="DP123" s="111"/>
      <c r="DQ123" s="196">
        <f t="shared" si="182"/>
        <v>6416.1853999999994</v>
      </c>
      <c r="DR123" s="111"/>
      <c r="DS123" s="196">
        <f t="shared" si="183"/>
        <v>6416.1853999999994</v>
      </c>
      <c r="DT123" s="111"/>
      <c r="DU123" s="196">
        <f t="shared" si="184"/>
        <v>6416.1853999999994</v>
      </c>
      <c r="DV123" s="111"/>
      <c r="DW123" s="196">
        <f t="shared" si="185"/>
        <v>6416.1853999999994</v>
      </c>
      <c r="DX123" s="111"/>
      <c r="DY123" s="196">
        <f t="shared" si="186"/>
        <v>6416.1853999999994</v>
      </c>
      <c r="DZ123" s="111"/>
      <c r="EA123" s="196">
        <f t="shared" si="187"/>
        <v>6416.1853999999994</v>
      </c>
      <c r="EB123" s="111"/>
      <c r="EC123" s="196">
        <f t="shared" si="188"/>
        <v>6416.1853999999994</v>
      </c>
      <c r="ED123" s="111"/>
      <c r="EE123" s="196">
        <f t="shared" si="189"/>
        <v>6416.1853999999994</v>
      </c>
      <c r="EF123" s="111"/>
      <c r="EG123" s="196">
        <f t="shared" si="190"/>
        <v>6416.1853999999994</v>
      </c>
      <c r="EH123" s="111"/>
      <c r="EI123" s="196">
        <f t="shared" si="191"/>
        <v>6416.1853999999994</v>
      </c>
      <c r="EJ123" s="111"/>
      <c r="EK123" s="196">
        <f t="shared" si="192"/>
        <v>6416.1853999999994</v>
      </c>
      <c r="EL123" s="111"/>
      <c r="EM123" s="196">
        <f t="shared" si="193"/>
        <v>6416.1853999999994</v>
      </c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196"/>
        <v>1.0095693779904307</v>
      </c>
      <c r="G124" s="182">
        <v>4.22</v>
      </c>
      <c r="H124" s="183">
        <v>709.06700000000001</v>
      </c>
      <c r="I124" s="121">
        <f t="shared" si="155"/>
        <v>44.055000000000064</v>
      </c>
      <c r="J124" s="122">
        <f t="shared" si="156"/>
        <v>184.14990000000026</v>
      </c>
      <c r="K124" s="184">
        <v>766.03</v>
      </c>
      <c r="L124" s="121">
        <f t="shared" si="157"/>
        <v>56.962999999999965</v>
      </c>
      <c r="M124" s="122">
        <f t="shared" si="158"/>
        <v>258.61201999999986</v>
      </c>
      <c r="N124" s="122">
        <f t="shared" si="159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108"/>
        <v>3.9890000000000327</v>
      </c>
      <c r="S124" s="122">
        <f t="shared" si="109"/>
        <v>18.11006000000015</v>
      </c>
      <c r="T124" s="122"/>
      <c r="U124" s="120">
        <f t="shared" si="110"/>
        <v>225.77006000000014</v>
      </c>
      <c r="V124" s="121">
        <v>792.029</v>
      </c>
      <c r="W124" s="121">
        <f t="shared" si="111"/>
        <v>22.009999999999991</v>
      </c>
      <c r="X124" s="122">
        <f t="shared" si="112"/>
        <v>99.925399999999954</v>
      </c>
      <c r="Y124" s="122"/>
      <c r="Z124" s="120">
        <f t="shared" si="113"/>
        <v>325.69546000000008</v>
      </c>
      <c r="AA124" s="121">
        <f>VLOOKUP(B124,Лист3!$A$2:$C$175,3,FALSE)</f>
        <v>866.08399999999995</v>
      </c>
      <c r="AB124" s="121">
        <f t="shared" si="114"/>
        <v>74.05499999999995</v>
      </c>
      <c r="AC124" s="122">
        <f t="shared" si="115"/>
        <v>336.20969999999977</v>
      </c>
      <c r="AD124" s="122"/>
      <c r="AE124" s="120">
        <f t="shared" si="116"/>
        <v>661.9051599999998</v>
      </c>
      <c r="AF124" s="121">
        <f>VLOOKUP(A124,Лист4!$A$2:$F$175,6,FALSE)</f>
        <v>873.03099999999995</v>
      </c>
      <c r="AG124" s="121">
        <f t="shared" si="117"/>
        <v>6.9470000000000027</v>
      </c>
      <c r="AH124" s="122">
        <f t="shared" si="118"/>
        <v>31.539380000000012</v>
      </c>
      <c r="AI124" s="122"/>
      <c r="AJ124" s="120">
        <f t="shared" si="119"/>
        <v>693.44453999999985</v>
      </c>
      <c r="AK124" s="121">
        <f>VLOOKUP(A124,Лист6!$A$2:$F$175,6,FALSE)</f>
        <v>885.024</v>
      </c>
      <c r="AL124" s="121">
        <f t="shared" si="120"/>
        <v>11.993000000000052</v>
      </c>
      <c r="AM124" s="122">
        <f t="shared" si="121"/>
        <v>54.448220000000234</v>
      </c>
      <c r="AN124" s="122"/>
      <c r="AO124" s="120">
        <f t="shared" si="122"/>
        <v>747.89276000000007</v>
      </c>
      <c r="AP124" s="123">
        <v>906.04499999999996</v>
      </c>
      <c r="AQ124" s="121">
        <f t="shared" si="123"/>
        <v>21.020999999999958</v>
      </c>
      <c r="AR124" s="121">
        <f t="shared" si="124"/>
        <v>95.435339999999812</v>
      </c>
      <c r="AS124" s="121"/>
      <c r="AT124" s="120">
        <f t="shared" si="125"/>
        <v>843.32809999999984</v>
      </c>
      <c r="AU124" s="123">
        <v>950.06100000000004</v>
      </c>
      <c r="AV124" s="121">
        <f t="shared" si="126"/>
        <v>44.016000000000076</v>
      </c>
      <c r="AW124" s="122">
        <f t="shared" si="127"/>
        <v>199.83264000000034</v>
      </c>
      <c r="AX124" s="121"/>
      <c r="AY124" s="120">
        <f t="shared" si="128"/>
        <v>1043.1607400000003</v>
      </c>
      <c r="AZ124" s="123">
        <v>1169.0740000000001</v>
      </c>
      <c r="BA124" s="121">
        <f t="shared" si="172"/>
        <v>219.01300000000003</v>
      </c>
      <c r="BB124" s="122">
        <f t="shared" si="162"/>
        <v>1053.45253</v>
      </c>
      <c r="BC124" s="121"/>
      <c r="BD124" s="120">
        <f t="shared" si="129"/>
        <v>2096.6132700000003</v>
      </c>
      <c r="BE124" s="170">
        <v>1169</v>
      </c>
      <c r="BF124" s="121">
        <f t="shared" si="130"/>
        <v>-7.4000000000069122E-2</v>
      </c>
      <c r="BG124" s="122">
        <f t="shared" si="131"/>
        <v>-0.35594000000033243</v>
      </c>
      <c r="BH124" s="121"/>
      <c r="BI124" s="157">
        <f t="shared" si="132"/>
        <v>2096.2573299999999</v>
      </c>
      <c r="BJ124" s="123"/>
      <c r="BK124" s="121"/>
      <c r="BL124" s="122">
        <f t="shared" si="134"/>
        <v>0</v>
      </c>
      <c r="BM124" s="121"/>
      <c r="BN124" s="196">
        <f t="shared" si="135"/>
        <v>2096.2573299999999</v>
      </c>
      <c r="BO124" s="123"/>
      <c r="BP124" s="121">
        <f t="shared" si="136"/>
        <v>0</v>
      </c>
      <c r="BQ124" s="122">
        <f t="shared" si="137"/>
        <v>0</v>
      </c>
      <c r="BR124" s="121"/>
      <c r="BS124" s="120">
        <f t="shared" si="138"/>
        <v>2096.2573299999999</v>
      </c>
      <c r="BT124" s="123"/>
      <c r="BU124" s="121">
        <f t="shared" si="139"/>
        <v>0</v>
      </c>
      <c r="BV124" s="122">
        <f t="shared" si="140"/>
        <v>0</v>
      </c>
      <c r="BW124" s="121"/>
      <c r="BX124" s="120">
        <f t="shared" si="141"/>
        <v>2096.2573299999999</v>
      </c>
      <c r="BY124" s="123"/>
      <c r="BZ124" s="111">
        <f t="shared" si="89"/>
        <v>0</v>
      </c>
      <c r="CA124" s="122">
        <f t="shared" si="142"/>
        <v>0</v>
      </c>
      <c r="CB124" s="121"/>
      <c r="CC124" s="120">
        <f t="shared" si="143"/>
        <v>2096.2573299999999</v>
      </c>
      <c r="CD124" s="123"/>
      <c r="CE124" s="111">
        <f t="shared" si="144"/>
        <v>0</v>
      </c>
      <c r="CF124" s="122">
        <f t="shared" si="145"/>
        <v>0</v>
      </c>
      <c r="CG124" s="121"/>
      <c r="CH124" s="120">
        <f t="shared" si="146"/>
        <v>2096.2573299999999</v>
      </c>
      <c r="CI124" s="123"/>
      <c r="CJ124" s="111">
        <f t="shared" si="165"/>
        <v>0</v>
      </c>
      <c r="CK124" s="122">
        <f t="shared" si="163"/>
        <v>0</v>
      </c>
      <c r="CL124" s="121"/>
      <c r="CM124" s="120">
        <f t="shared" si="164"/>
        <v>2096.2573299999999</v>
      </c>
      <c r="CN124" s="121"/>
      <c r="CO124" s="196">
        <f t="shared" si="147"/>
        <v>2096.2573299999999</v>
      </c>
      <c r="CP124" s="111"/>
      <c r="CQ124" s="196">
        <f t="shared" si="148"/>
        <v>2096.2573299999999</v>
      </c>
      <c r="CR124" s="111"/>
      <c r="CS124" s="196">
        <f t="shared" si="149"/>
        <v>2096.2573299999999</v>
      </c>
      <c r="CT124" s="111"/>
      <c r="CU124" s="196">
        <f t="shared" si="150"/>
        <v>2096.2573299999999</v>
      </c>
      <c r="CV124" s="111"/>
      <c r="CW124" s="196">
        <f t="shared" si="151"/>
        <v>2096.2573299999999</v>
      </c>
      <c r="CX124" s="111"/>
      <c r="CY124" s="196">
        <f t="shared" si="152"/>
        <v>2096.2573299999999</v>
      </c>
      <c r="CZ124" s="111"/>
      <c r="DA124" s="196">
        <f t="shared" si="153"/>
        <v>2096.2573299999999</v>
      </c>
      <c r="DB124" s="111"/>
      <c r="DC124" s="196">
        <f t="shared" si="154"/>
        <v>2096.2573299999999</v>
      </c>
      <c r="DD124" s="111"/>
      <c r="DE124" s="196">
        <f t="shared" si="176"/>
        <v>2096.2573299999999</v>
      </c>
      <c r="DF124" s="111"/>
      <c r="DG124" s="196">
        <f t="shared" si="177"/>
        <v>2096.2573299999999</v>
      </c>
      <c r="DH124" s="111"/>
      <c r="DI124" s="196">
        <f t="shared" si="178"/>
        <v>2096.2573299999999</v>
      </c>
      <c r="DJ124" s="111"/>
      <c r="DK124" s="196">
        <f t="shared" si="179"/>
        <v>2096.2573299999999</v>
      </c>
      <c r="DL124" s="111"/>
      <c r="DM124" s="196">
        <f t="shared" si="180"/>
        <v>2096.2573299999999</v>
      </c>
      <c r="DN124" s="111"/>
      <c r="DO124" s="196">
        <f t="shared" si="181"/>
        <v>2096.2573299999999</v>
      </c>
      <c r="DP124" s="111"/>
      <c r="DQ124" s="196">
        <f t="shared" si="182"/>
        <v>2096.2573299999999</v>
      </c>
      <c r="DR124" s="111"/>
      <c r="DS124" s="196">
        <f t="shared" si="183"/>
        <v>2096.2573299999999</v>
      </c>
      <c r="DT124" s="111"/>
      <c r="DU124" s="196">
        <f t="shared" si="184"/>
        <v>2096.2573299999999</v>
      </c>
      <c r="DV124" s="111"/>
      <c r="DW124" s="196">
        <f t="shared" si="185"/>
        <v>2096.2573299999999</v>
      </c>
      <c r="DX124" s="111"/>
      <c r="DY124" s="196">
        <f t="shared" si="186"/>
        <v>2096.2573299999999</v>
      </c>
      <c r="DZ124" s="111"/>
      <c r="EA124" s="196">
        <f t="shared" si="187"/>
        <v>2096.2573299999999</v>
      </c>
      <c r="EB124" s="111"/>
      <c r="EC124" s="196">
        <f t="shared" si="188"/>
        <v>2096.2573299999999</v>
      </c>
      <c r="ED124" s="111"/>
      <c r="EE124" s="196">
        <f t="shared" si="189"/>
        <v>2096.2573299999999</v>
      </c>
      <c r="EF124" s="111"/>
      <c r="EG124" s="196">
        <f t="shared" si="190"/>
        <v>2096.2573299999999</v>
      </c>
      <c r="EH124" s="111"/>
      <c r="EI124" s="196">
        <f t="shared" si="191"/>
        <v>2096.2573299999999</v>
      </c>
      <c r="EJ124" s="111"/>
      <c r="EK124" s="196">
        <f t="shared" si="192"/>
        <v>2096.2573299999999</v>
      </c>
      <c r="EL124" s="111"/>
      <c r="EM124" s="196">
        <f t="shared" si="193"/>
        <v>2096.2573299999999</v>
      </c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196"/>
        <v>286.06937799043061</v>
      </c>
      <c r="G125" s="182">
        <v>1195.77</v>
      </c>
      <c r="H125" s="183">
        <v>437.04399999999998</v>
      </c>
      <c r="I125" s="121">
        <f t="shared" si="155"/>
        <v>87.947000000000003</v>
      </c>
      <c r="J125" s="122">
        <f t="shared" si="156"/>
        <v>367.61845999999997</v>
      </c>
      <c r="K125" s="184">
        <v>632.06299999999999</v>
      </c>
      <c r="L125" s="121">
        <f t="shared" si="157"/>
        <v>195.01900000000001</v>
      </c>
      <c r="M125" s="122">
        <f t="shared" si="158"/>
        <v>885.38625999999999</v>
      </c>
      <c r="N125" s="122">
        <f t="shared" si="159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108"/>
        <v>0</v>
      </c>
      <c r="S125" s="122">
        <f t="shared" si="109"/>
        <v>0</v>
      </c>
      <c r="T125" s="122"/>
      <c r="U125" s="120">
        <f t="shared" si="110"/>
        <v>302.60000000000002</v>
      </c>
      <c r="V125" s="121">
        <v>632.06299999999999</v>
      </c>
      <c r="W125" s="121">
        <f t="shared" si="111"/>
        <v>0</v>
      </c>
      <c r="X125" s="122">
        <f t="shared" si="112"/>
        <v>0</v>
      </c>
      <c r="Y125" s="122"/>
      <c r="Z125" s="120">
        <f t="shared" si="113"/>
        <v>302.60000000000002</v>
      </c>
      <c r="AA125" s="121">
        <v>632.06299999999999</v>
      </c>
      <c r="AB125" s="121">
        <f t="shared" si="114"/>
        <v>0</v>
      </c>
      <c r="AC125" s="122">
        <f t="shared" si="115"/>
        <v>0</v>
      </c>
      <c r="AD125" s="122"/>
      <c r="AE125" s="120">
        <f t="shared" si="116"/>
        <v>302.60000000000002</v>
      </c>
      <c r="AF125" s="121">
        <f>VLOOKUP(A125,Лист4!$A$2:$F$175,6,FALSE)</f>
        <v>632.06299999999999</v>
      </c>
      <c r="AG125" s="121">
        <f t="shared" si="117"/>
        <v>0</v>
      </c>
      <c r="AH125" s="122">
        <f t="shared" si="118"/>
        <v>0</v>
      </c>
      <c r="AI125" s="122">
        <v>302.60000000000002</v>
      </c>
      <c r="AJ125" s="120">
        <f t="shared" si="119"/>
        <v>0</v>
      </c>
      <c r="AK125" s="121">
        <f>VLOOKUP(A125,Лист6!$A$2:$F$175,6,FALSE)</f>
        <v>634.02</v>
      </c>
      <c r="AL125" s="121">
        <f t="shared" si="120"/>
        <v>1.9569999999999936</v>
      </c>
      <c r="AM125" s="122">
        <f t="shared" si="121"/>
        <v>8.8847799999999708</v>
      </c>
      <c r="AN125" s="122"/>
      <c r="AO125" s="120">
        <f t="shared" si="122"/>
        <v>8.8847799999999708</v>
      </c>
      <c r="AP125" s="123">
        <v>638.07299999999998</v>
      </c>
      <c r="AQ125" s="121">
        <f t="shared" si="123"/>
        <v>4.0529999999999973</v>
      </c>
      <c r="AR125" s="121">
        <f t="shared" si="124"/>
        <v>18.400619999999989</v>
      </c>
      <c r="AS125" s="121"/>
      <c r="AT125" s="120">
        <f t="shared" si="125"/>
        <v>27.28539999999996</v>
      </c>
      <c r="AU125" s="123">
        <v>673.00900000000001</v>
      </c>
      <c r="AV125" s="121">
        <f t="shared" si="126"/>
        <v>34.936000000000035</v>
      </c>
      <c r="AW125" s="122">
        <f t="shared" si="127"/>
        <v>158.60944000000015</v>
      </c>
      <c r="AX125" s="121"/>
      <c r="AY125" s="120">
        <f t="shared" si="128"/>
        <v>185.8948400000001</v>
      </c>
      <c r="AZ125" s="170">
        <v>684.07799999999997</v>
      </c>
      <c r="BA125" s="121">
        <f t="shared" si="172"/>
        <v>11.06899999999996</v>
      </c>
      <c r="BB125" s="122">
        <f t="shared" si="162"/>
        <v>53.241889999999806</v>
      </c>
      <c r="BC125" s="121"/>
      <c r="BD125" s="144">
        <f t="shared" si="129"/>
        <v>239.13672999999991</v>
      </c>
      <c r="BE125" s="123"/>
      <c r="BF125" s="121"/>
      <c r="BG125" s="122">
        <f t="shared" si="131"/>
        <v>0</v>
      </c>
      <c r="BH125" s="121"/>
      <c r="BI125" s="120">
        <f t="shared" si="132"/>
        <v>239.13672999999991</v>
      </c>
      <c r="BJ125" s="123"/>
      <c r="BK125" s="121">
        <f t="shared" si="133"/>
        <v>0</v>
      </c>
      <c r="BL125" s="122">
        <f t="shared" si="134"/>
        <v>0</v>
      </c>
      <c r="BM125" s="121"/>
      <c r="BN125" s="198">
        <f t="shared" si="135"/>
        <v>239.13672999999991</v>
      </c>
      <c r="BO125" s="123"/>
      <c r="BP125" s="121">
        <f t="shared" si="136"/>
        <v>0</v>
      </c>
      <c r="BQ125" s="122">
        <f t="shared" si="137"/>
        <v>0</v>
      </c>
      <c r="BR125" s="121"/>
      <c r="BS125" s="120">
        <f t="shared" si="138"/>
        <v>239.13672999999991</v>
      </c>
      <c r="BT125" s="123"/>
      <c r="BU125" s="121">
        <f t="shared" si="139"/>
        <v>0</v>
      </c>
      <c r="BV125" s="122">
        <f t="shared" si="140"/>
        <v>0</v>
      </c>
      <c r="BW125" s="121">
        <v>236.14</v>
      </c>
      <c r="BX125" s="120">
        <f t="shared" si="141"/>
        <v>2.9967299999999284</v>
      </c>
      <c r="BY125" s="123"/>
      <c r="BZ125" s="111">
        <f t="shared" si="89"/>
        <v>0</v>
      </c>
      <c r="CA125" s="122">
        <f t="shared" si="142"/>
        <v>0</v>
      </c>
      <c r="CB125" s="121"/>
      <c r="CC125" s="120">
        <f t="shared" si="143"/>
        <v>2.9967299999999284</v>
      </c>
      <c r="CD125" s="123"/>
      <c r="CE125" s="111">
        <f t="shared" si="144"/>
        <v>0</v>
      </c>
      <c r="CF125" s="122">
        <f t="shared" si="145"/>
        <v>0</v>
      </c>
      <c r="CG125" s="121"/>
      <c r="CH125" s="120">
        <f t="shared" si="146"/>
        <v>2.9967299999999284</v>
      </c>
      <c r="CI125" s="123"/>
      <c r="CJ125" s="111">
        <f t="shared" si="165"/>
        <v>0</v>
      </c>
      <c r="CK125" s="122">
        <f t="shared" si="163"/>
        <v>0</v>
      </c>
      <c r="CL125" s="121"/>
      <c r="CM125" s="120">
        <f t="shared" si="164"/>
        <v>2.9967299999999284</v>
      </c>
      <c r="CN125" s="121"/>
      <c r="CO125" s="196">
        <f t="shared" si="147"/>
        <v>2.9967299999999284</v>
      </c>
      <c r="CP125" s="111"/>
      <c r="CQ125" s="196">
        <f t="shared" si="148"/>
        <v>2.9967299999999284</v>
      </c>
      <c r="CR125" s="111"/>
      <c r="CS125" s="196">
        <f t="shared" si="149"/>
        <v>2.9967299999999284</v>
      </c>
      <c r="CT125" s="111"/>
      <c r="CU125" s="196">
        <f t="shared" si="150"/>
        <v>2.9967299999999284</v>
      </c>
      <c r="CV125" s="111"/>
      <c r="CW125" s="196">
        <f t="shared" si="151"/>
        <v>2.9967299999999284</v>
      </c>
      <c r="CX125" s="111"/>
      <c r="CY125" s="196">
        <f t="shared" si="152"/>
        <v>2.9967299999999284</v>
      </c>
      <c r="CZ125" s="111"/>
      <c r="DA125" s="196">
        <f t="shared" si="153"/>
        <v>2.9967299999999284</v>
      </c>
      <c r="DB125" s="111"/>
      <c r="DC125" s="196">
        <f t="shared" si="154"/>
        <v>2.9967299999999284</v>
      </c>
      <c r="DD125" s="111"/>
      <c r="DE125" s="196">
        <f t="shared" si="176"/>
        <v>2.9967299999999284</v>
      </c>
      <c r="DF125" s="111"/>
      <c r="DG125" s="196">
        <f t="shared" si="177"/>
        <v>2.9967299999999284</v>
      </c>
      <c r="DH125" s="111"/>
      <c r="DI125" s="196">
        <f t="shared" si="178"/>
        <v>2.9967299999999284</v>
      </c>
      <c r="DJ125" s="111"/>
      <c r="DK125" s="196">
        <f t="shared" si="179"/>
        <v>2.9967299999999284</v>
      </c>
      <c r="DL125" s="111"/>
      <c r="DM125" s="196">
        <f t="shared" si="180"/>
        <v>2.9967299999999284</v>
      </c>
      <c r="DN125" s="111"/>
      <c r="DO125" s="196">
        <f t="shared" si="181"/>
        <v>2.9967299999999284</v>
      </c>
      <c r="DP125" s="111"/>
      <c r="DQ125" s="196">
        <f t="shared" si="182"/>
        <v>2.9967299999999284</v>
      </c>
      <c r="DR125" s="111"/>
      <c r="DS125" s="196">
        <f t="shared" si="183"/>
        <v>2.9967299999999284</v>
      </c>
      <c r="DT125" s="111"/>
      <c r="DU125" s="196">
        <f t="shared" si="184"/>
        <v>2.9967299999999284</v>
      </c>
      <c r="DV125" s="111"/>
      <c r="DW125" s="196">
        <f t="shared" si="185"/>
        <v>2.9967299999999284</v>
      </c>
      <c r="DX125" s="111"/>
      <c r="DY125" s="196">
        <f t="shared" si="186"/>
        <v>2.9967299999999284</v>
      </c>
      <c r="DZ125" s="111"/>
      <c r="EA125" s="196">
        <f t="shared" si="187"/>
        <v>2.9967299999999284</v>
      </c>
      <c r="EB125" s="111"/>
      <c r="EC125" s="196">
        <f t="shared" si="188"/>
        <v>2.9967299999999284</v>
      </c>
      <c r="ED125" s="111"/>
      <c r="EE125" s="196">
        <f t="shared" si="189"/>
        <v>2.9967299999999284</v>
      </c>
      <c r="EF125" s="111"/>
      <c r="EG125" s="196">
        <f t="shared" si="190"/>
        <v>2.9967299999999284</v>
      </c>
      <c r="EH125" s="111"/>
      <c r="EI125" s="196">
        <f t="shared" si="191"/>
        <v>2.9967299999999284</v>
      </c>
      <c r="EJ125" s="111"/>
      <c r="EK125" s="196">
        <f t="shared" si="192"/>
        <v>2.9967299999999284</v>
      </c>
      <c r="EL125" s="111"/>
      <c r="EM125" s="196">
        <f t="shared" si="193"/>
        <v>2.9967299999999284</v>
      </c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196"/>
        <v>0</v>
      </c>
      <c r="G126" s="222">
        <v>0</v>
      </c>
      <c r="H126" s="223">
        <v>893.00699999999995</v>
      </c>
      <c r="I126" s="96">
        <f t="shared" si="155"/>
        <v>0</v>
      </c>
      <c r="J126" s="224">
        <f t="shared" si="156"/>
        <v>0</v>
      </c>
      <c r="K126" s="225">
        <v>893.00699999999995</v>
      </c>
      <c r="L126" s="96">
        <f t="shared" si="157"/>
        <v>0</v>
      </c>
      <c r="M126" s="224">
        <f t="shared" si="158"/>
        <v>0</v>
      </c>
      <c r="N126" s="224">
        <f t="shared" si="159"/>
        <v>0</v>
      </c>
      <c r="O126" s="224">
        <v>0</v>
      </c>
      <c r="P126" s="226">
        <f t="shared" si="160"/>
        <v>0</v>
      </c>
      <c r="Q126" s="96">
        <v>893.00699999999995</v>
      </c>
      <c r="R126" s="96">
        <f t="shared" si="108"/>
        <v>0</v>
      </c>
      <c r="S126" s="224">
        <f t="shared" si="109"/>
        <v>0</v>
      </c>
      <c r="T126" s="224"/>
      <c r="U126" s="226">
        <f t="shared" si="110"/>
        <v>0</v>
      </c>
      <c r="V126" s="96">
        <v>893.00699999999995</v>
      </c>
      <c r="W126" s="96">
        <f t="shared" si="111"/>
        <v>0</v>
      </c>
      <c r="X126" s="224">
        <f t="shared" si="112"/>
        <v>0</v>
      </c>
      <c r="Y126" s="224"/>
      <c r="Z126" s="226">
        <f t="shared" si="113"/>
        <v>0</v>
      </c>
      <c r="AA126" s="96">
        <f>VLOOKUP(B126,Лист3!$A$2:$C$175,3,FALSE)</f>
        <v>893.00699999999995</v>
      </c>
      <c r="AB126" s="96">
        <f t="shared" si="114"/>
        <v>0</v>
      </c>
      <c r="AC126" s="224">
        <f t="shared" si="115"/>
        <v>0</v>
      </c>
      <c r="AD126" s="224"/>
      <c r="AE126" s="226">
        <f t="shared" si="116"/>
        <v>0</v>
      </c>
      <c r="AF126" s="96">
        <f>VLOOKUP(A126,Лист4!$A$2:$F$175,6,FALSE)</f>
        <v>893.00699999999995</v>
      </c>
      <c r="AG126" s="96">
        <f t="shared" si="117"/>
        <v>0</v>
      </c>
      <c r="AH126" s="224">
        <f t="shared" si="118"/>
        <v>0</v>
      </c>
      <c r="AI126" s="224"/>
      <c r="AJ126" s="226">
        <f t="shared" si="119"/>
        <v>0</v>
      </c>
      <c r="AK126" s="96">
        <f>VLOOKUP(A126,Лист6!$A$2:$F$175,6,FALSE)</f>
        <v>893.00699999999995</v>
      </c>
      <c r="AL126" s="96">
        <f t="shared" si="120"/>
        <v>0</v>
      </c>
      <c r="AM126" s="224">
        <f t="shared" si="121"/>
        <v>0</v>
      </c>
      <c r="AN126" s="224"/>
      <c r="AO126" s="226">
        <f t="shared" si="122"/>
        <v>0</v>
      </c>
      <c r="AP126" s="91">
        <v>893.00699999999995</v>
      </c>
      <c r="AQ126" s="96">
        <f t="shared" si="123"/>
        <v>0</v>
      </c>
      <c r="AR126" s="96">
        <f t="shared" si="124"/>
        <v>0</v>
      </c>
      <c r="AS126" s="96"/>
      <c r="AT126" s="226">
        <f t="shared" si="125"/>
        <v>0</v>
      </c>
      <c r="AU126" s="91">
        <v>893.00699999999995</v>
      </c>
      <c r="AV126" s="96">
        <f t="shared" si="126"/>
        <v>0</v>
      </c>
      <c r="AW126" s="224">
        <f t="shared" si="127"/>
        <v>0</v>
      </c>
      <c r="AX126" s="96"/>
      <c r="AY126" s="226">
        <f t="shared" si="128"/>
        <v>0</v>
      </c>
      <c r="AZ126" s="91">
        <v>893.00699999999995</v>
      </c>
      <c r="BA126" s="96">
        <f t="shared" si="172"/>
        <v>0</v>
      </c>
      <c r="BB126" s="224">
        <f t="shared" si="162"/>
        <v>0</v>
      </c>
      <c r="BC126" s="96"/>
      <c r="BD126" s="226">
        <f t="shared" si="129"/>
        <v>0</v>
      </c>
      <c r="BE126" s="91">
        <v>893.00699999999995</v>
      </c>
      <c r="BF126" s="96">
        <f t="shared" si="130"/>
        <v>0</v>
      </c>
      <c r="BG126" s="224">
        <f t="shared" si="131"/>
        <v>0</v>
      </c>
      <c r="BH126" s="96"/>
      <c r="BI126" s="226">
        <f t="shared" si="132"/>
        <v>0</v>
      </c>
      <c r="BJ126" s="91">
        <v>893.00699999999995</v>
      </c>
      <c r="BK126" s="96">
        <f t="shared" si="133"/>
        <v>0</v>
      </c>
      <c r="BL126" s="224">
        <f t="shared" si="134"/>
        <v>0</v>
      </c>
      <c r="BM126" s="96"/>
      <c r="BN126" s="226">
        <f t="shared" si="135"/>
        <v>0</v>
      </c>
      <c r="BO126" s="91">
        <v>893.00699999999995</v>
      </c>
      <c r="BP126" s="96">
        <f t="shared" si="136"/>
        <v>0</v>
      </c>
      <c r="BQ126" s="224">
        <f t="shared" si="137"/>
        <v>0</v>
      </c>
      <c r="BR126" s="96"/>
      <c r="BS126" s="226">
        <f t="shared" si="138"/>
        <v>0</v>
      </c>
      <c r="BT126" s="91">
        <v>893.00699999999995</v>
      </c>
      <c r="BU126" s="96">
        <f t="shared" si="139"/>
        <v>0</v>
      </c>
      <c r="BV126" s="224">
        <f t="shared" si="140"/>
        <v>0</v>
      </c>
      <c r="BW126" s="96"/>
      <c r="BX126" s="226">
        <f t="shared" si="141"/>
        <v>0</v>
      </c>
      <c r="BY126" s="91">
        <v>893.00699999999995</v>
      </c>
      <c r="BZ126" s="217">
        <f t="shared" si="89"/>
        <v>0</v>
      </c>
      <c r="CA126" s="224">
        <f t="shared" si="142"/>
        <v>0</v>
      </c>
      <c r="CB126" s="96"/>
      <c r="CC126" s="226">
        <f t="shared" si="143"/>
        <v>0</v>
      </c>
      <c r="CD126" s="91">
        <v>893.00699999999995</v>
      </c>
      <c r="CE126" s="217">
        <f t="shared" si="144"/>
        <v>0</v>
      </c>
      <c r="CF126" s="224">
        <f t="shared" si="145"/>
        <v>0</v>
      </c>
      <c r="CG126" s="96"/>
      <c r="CH126" s="226">
        <f t="shared" si="146"/>
        <v>0</v>
      </c>
      <c r="CI126" s="91">
        <v>893.00699999999995</v>
      </c>
      <c r="CJ126" s="217">
        <f t="shared" si="165"/>
        <v>0</v>
      </c>
      <c r="CK126" s="224">
        <f t="shared" si="163"/>
        <v>0</v>
      </c>
      <c r="CL126" s="96"/>
      <c r="CM126" s="287">
        <f t="shared" si="164"/>
        <v>0</v>
      </c>
      <c r="CN126" s="217"/>
      <c r="CO126" s="289">
        <f t="shared" si="147"/>
        <v>0</v>
      </c>
      <c r="CP126" s="217"/>
      <c r="CQ126" s="289">
        <f t="shared" si="148"/>
        <v>0</v>
      </c>
      <c r="CR126" s="217"/>
      <c r="CS126" s="289">
        <f t="shared" si="149"/>
        <v>0</v>
      </c>
      <c r="CT126" s="217"/>
      <c r="CU126" s="289">
        <f t="shared" si="150"/>
        <v>0</v>
      </c>
      <c r="CV126" s="217"/>
      <c r="CW126" s="289">
        <f t="shared" si="151"/>
        <v>0</v>
      </c>
      <c r="CX126" s="217"/>
      <c r="CY126" s="289">
        <f t="shared" si="152"/>
        <v>0</v>
      </c>
      <c r="CZ126" s="217"/>
      <c r="DA126" s="289">
        <f t="shared" si="153"/>
        <v>0</v>
      </c>
      <c r="DB126" s="217"/>
      <c r="DC126" s="289">
        <f t="shared" si="154"/>
        <v>0</v>
      </c>
      <c r="DD126" s="217"/>
      <c r="DE126" s="289">
        <f t="shared" si="176"/>
        <v>0</v>
      </c>
      <c r="DF126" s="217"/>
      <c r="DG126" s="289">
        <f t="shared" si="177"/>
        <v>0</v>
      </c>
      <c r="DH126" s="217"/>
      <c r="DI126" s="289">
        <f t="shared" si="178"/>
        <v>0</v>
      </c>
      <c r="DJ126" s="217"/>
      <c r="DK126" s="289">
        <f t="shared" si="179"/>
        <v>0</v>
      </c>
      <c r="DL126" s="217"/>
      <c r="DM126" s="289">
        <f t="shared" si="180"/>
        <v>0</v>
      </c>
      <c r="DN126" s="217"/>
      <c r="DO126" s="289">
        <f t="shared" si="181"/>
        <v>0</v>
      </c>
      <c r="DP126" s="217"/>
      <c r="DQ126" s="289">
        <f t="shared" si="182"/>
        <v>0</v>
      </c>
      <c r="DR126" s="217"/>
      <c r="DS126" s="289">
        <f t="shared" si="183"/>
        <v>0</v>
      </c>
      <c r="DT126" s="217"/>
      <c r="DU126" s="289">
        <f t="shared" si="184"/>
        <v>0</v>
      </c>
      <c r="DV126" s="217"/>
      <c r="DW126" s="289">
        <f t="shared" si="185"/>
        <v>0</v>
      </c>
      <c r="DX126" s="217"/>
      <c r="DY126" s="289">
        <f t="shared" si="186"/>
        <v>0</v>
      </c>
      <c r="DZ126" s="217"/>
      <c r="EA126" s="289">
        <f t="shared" si="187"/>
        <v>0</v>
      </c>
      <c r="EB126" s="217"/>
      <c r="EC126" s="289">
        <f t="shared" si="188"/>
        <v>0</v>
      </c>
      <c r="ED126" s="217"/>
      <c r="EE126" s="289">
        <f t="shared" si="189"/>
        <v>0</v>
      </c>
      <c r="EF126" s="217"/>
      <c r="EG126" s="289">
        <f t="shared" si="190"/>
        <v>0</v>
      </c>
      <c r="EH126" s="217"/>
      <c r="EI126" s="289">
        <f t="shared" si="191"/>
        <v>0</v>
      </c>
      <c r="EJ126" s="217"/>
      <c r="EK126" s="289">
        <f t="shared" si="192"/>
        <v>0</v>
      </c>
      <c r="EL126" s="217"/>
      <c r="EM126" s="289">
        <f t="shared" si="193"/>
        <v>0</v>
      </c>
    </row>
    <row r="127" spans="1:246" s="124" customFormat="1" ht="15.75" customHeight="1" thickBot="1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196"/>
        <v>0</v>
      </c>
      <c r="G127" s="182">
        <v>0</v>
      </c>
      <c r="H127" s="183">
        <v>22.036000000000001</v>
      </c>
      <c r="I127" s="121">
        <f t="shared" si="155"/>
        <v>15.996000000000002</v>
      </c>
      <c r="J127" s="122">
        <f t="shared" si="156"/>
        <v>66.863280000000003</v>
      </c>
      <c r="K127" s="184">
        <v>100.072</v>
      </c>
      <c r="L127" s="121">
        <f t="shared" si="157"/>
        <v>78.036000000000001</v>
      </c>
      <c r="M127" s="122">
        <f t="shared" si="158"/>
        <v>354.28343999999998</v>
      </c>
      <c r="N127" s="122">
        <f t="shared" si="159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108"/>
        <v>3.0000000000001137E-3</v>
      </c>
      <c r="S127" s="122">
        <f t="shared" si="109"/>
        <v>1.3620000000000517E-2</v>
      </c>
      <c r="T127" s="122"/>
      <c r="U127" s="120">
        <f t="shared" si="110"/>
        <v>146.42362</v>
      </c>
      <c r="V127" s="121">
        <v>100.09</v>
      </c>
      <c r="W127" s="121">
        <f t="shared" si="111"/>
        <v>1.5000000000000568E-2</v>
      </c>
      <c r="X127" s="122">
        <f t="shared" si="112"/>
        <v>6.8100000000002575E-2</v>
      </c>
      <c r="Y127" s="122">
        <v>147</v>
      </c>
      <c r="Z127" s="120">
        <f t="shared" si="113"/>
        <v>-0.50827999999998497</v>
      </c>
      <c r="AA127" s="121">
        <f>VLOOKUP(B127,Лист3!$A$2:$C$175,3,FALSE)</f>
        <v>114.01600000000001</v>
      </c>
      <c r="AB127" s="121">
        <f t="shared" si="114"/>
        <v>13.926000000000002</v>
      </c>
      <c r="AC127" s="122">
        <f t="shared" si="115"/>
        <v>63.224040000000009</v>
      </c>
      <c r="AD127" s="122"/>
      <c r="AE127" s="120">
        <f t="shared" si="116"/>
        <v>62.715760000000024</v>
      </c>
      <c r="AF127" s="121">
        <f>VLOOKUP(A127,Лист4!$A$2:$F$175,6,FALSE)</f>
        <v>117.05500000000001</v>
      </c>
      <c r="AG127" s="121">
        <f t="shared" si="117"/>
        <v>3.0390000000000015</v>
      </c>
      <c r="AH127" s="122">
        <f t="shared" si="118"/>
        <v>13.797060000000007</v>
      </c>
      <c r="AI127" s="122"/>
      <c r="AJ127" s="120">
        <f t="shared" si="119"/>
        <v>76.512820000000033</v>
      </c>
      <c r="AK127" s="156">
        <f>VLOOKUP(A127,Лист6!$A$2:$F$175,6,FALSE)</f>
        <v>121.096</v>
      </c>
      <c r="AL127" s="121">
        <f t="shared" si="120"/>
        <v>4.0409999999999968</v>
      </c>
      <c r="AM127" s="122">
        <f t="shared" si="121"/>
        <v>18.346139999999984</v>
      </c>
      <c r="AN127" s="122"/>
      <c r="AO127" s="144">
        <f t="shared" si="122"/>
        <v>94.858960000000025</v>
      </c>
      <c r="AP127" s="123"/>
      <c r="AQ127" s="121"/>
      <c r="AR127" s="121">
        <f t="shared" si="124"/>
        <v>0</v>
      </c>
      <c r="AS127" s="121"/>
      <c r="AT127" s="120">
        <f t="shared" si="125"/>
        <v>94.858960000000025</v>
      </c>
      <c r="AU127" s="123"/>
      <c r="AV127" s="121">
        <f t="shared" si="126"/>
        <v>0</v>
      </c>
      <c r="AW127" s="122">
        <f t="shared" si="127"/>
        <v>0</v>
      </c>
      <c r="AX127" s="121"/>
      <c r="AY127" s="120">
        <f t="shared" si="128"/>
        <v>94.858960000000025</v>
      </c>
      <c r="AZ127" s="123"/>
      <c r="BA127" s="121">
        <f t="shared" si="172"/>
        <v>0</v>
      </c>
      <c r="BB127" s="122">
        <f t="shared" si="162"/>
        <v>0</v>
      </c>
      <c r="BC127" s="121"/>
      <c r="BD127" s="120">
        <f t="shared" si="129"/>
        <v>94.858960000000025</v>
      </c>
      <c r="BE127" s="123"/>
      <c r="BF127" s="121">
        <f t="shared" si="130"/>
        <v>0</v>
      </c>
      <c r="BG127" s="122">
        <f t="shared" si="131"/>
        <v>0</v>
      </c>
      <c r="BH127" s="121"/>
      <c r="BI127" s="120">
        <f t="shared" si="132"/>
        <v>94.858960000000025</v>
      </c>
      <c r="BJ127" s="123"/>
      <c r="BK127" s="121">
        <f t="shared" si="133"/>
        <v>0</v>
      </c>
      <c r="BL127" s="122">
        <f t="shared" si="134"/>
        <v>0</v>
      </c>
      <c r="BM127" s="121"/>
      <c r="BN127" s="120">
        <f t="shared" si="135"/>
        <v>94.858960000000025</v>
      </c>
      <c r="BO127" s="123"/>
      <c r="BP127" s="121">
        <f t="shared" si="136"/>
        <v>0</v>
      </c>
      <c r="BQ127" s="122">
        <f t="shared" si="137"/>
        <v>0</v>
      </c>
      <c r="BR127" s="121"/>
      <c r="BS127" s="120">
        <f t="shared" si="138"/>
        <v>94.858960000000025</v>
      </c>
      <c r="BT127" s="123"/>
      <c r="BU127" s="121">
        <f t="shared" si="139"/>
        <v>0</v>
      </c>
      <c r="BV127" s="122">
        <f t="shared" si="140"/>
        <v>0</v>
      </c>
      <c r="BW127" s="121"/>
      <c r="BX127" s="120">
        <f t="shared" si="141"/>
        <v>94.858960000000025</v>
      </c>
      <c r="BY127" s="123"/>
      <c r="BZ127" s="111">
        <f t="shared" si="89"/>
        <v>0</v>
      </c>
      <c r="CA127" s="122">
        <f t="shared" si="142"/>
        <v>0</v>
      </c>
      <c r="CB127" s="121"/>
      <c r="CC127" s="120">
        <f t="shared" si="143"/>
        <v>94.858960000000025</v>
      </c>
      <c r="CD127" s="123"/>
      <c r="CE127" s="111">
        <f t="shared" si="144"/>
        <v>0</v>
      </c>
      <c r="CF127" s="122">
        <f t="shared" si="145"/>
        <v>0</v>
      </c>
      <c r="CG127" s="121"/>
      <c r="CH127" s="120">
        <f t="shared" si="146"/>
        <v>94.858960000000025</v>
      </c>
      <c r="CI127" s="123"/>
      <c r="CJ127" s="111">
        <f t="shared" si="165"/>
        <v>0</v>
      </c>
      <c r="CK127" s="122">
        <f t="shared" si="163"/>
        <v>0</v>
      </c>
      <c r="CL127" s="121"/>
      <c r="CM127" s="120">
        <f t="shared" si="164"/>
        <v>94.858960000000025</v>
      </c>
      <c r="CN127" s="121"/>
      <c r="CO127" s="196">
        <f t="shared" si="147"/>
        <v>94.858960000000025</v>
      </c>
      <c r="CP127" s="111"/>
      <c r="CQ127" s="196">
        <f t="shared" si="148"/>
        <v>94.858960000000025</v>
      </c>
      <c r="CR127" s="111"/>
      <c r="CS127" s="196">
        <f t="shared" si="149"/>
        <v>94.858960000000025</v>
      </c>
      <c r="CT127" s="111"/>
      <c r="CU127" s="196">
        <f t="shared" si="150"/>
        <v>94.858960000000025</v>
      </c>
      <c r="CV127" s="111"/>
      <c r="CW127" s="196">
        <f t="shared" si="151"/>
        <v>94.858960000000025</v>
      </c>
      <c r="CX127" s="111"/>
      <c r="CY127" s="196">
        <f t="shared" si="152"/>
        <v>94.858960000000025</v>
      </c>
      <c r="CZ127" s="111"/>
      <c r="DA127" s="196">
        <f t="shared" si="153"/>
        <v>94.858960000000025</v>
      </c>
      <c r="DB127" s="111"/>
      <c r="DC127" s="196">
        <f t="shared" si="154"/>
        <v>94.858960000000025</v>
      </c>
      <c r="DD127" s="111"/>
      <c r="DE127" s="196">
        <f t="shared" si="176"/>
        <v>94.858960000000025</v>
      </c>
      <c r="DF127" s="111"/>
      <c r="DG127" s="196">
        <f t="shared" si="177"/>
        <v>94.858960000000025</v>
      </c>
      <c r="DH127" s="111"/>
      <c r="DI127" s="196">
        <f t="shared" si="178"/>
        <v>94.858960000000025</v>
      </c>
      <c r="DJ127" s="111"/>
      <c r="DK127" s="196">
        <f t="shared" si="179"/>
        <v>94.858960000000025</v>
      </c>
      <c r="DL127" s="111"/>
      <c r="DM127" s="196">
        <f t="shared" si="180"/>
        <v>94.858960000000025</v>
      </c>
      <c r="DN127" s="111"/>
      <c r="DO127" s="196">
        <f t="shared" si="181"/>
        <v>94.858960000000025</v>
      </c>
      <c r="DP127" s="111"/>
      <c r="DQ127" s="196">
        <f t="shared" si="182"/>
        <v>94.858960000000025</v>
      </c>
      <c r="DR127" s="111"/>
      <c r="DS127" s="196">
        <f t="shared" si="183"/>
        <v>94.858960000000025</v>
      </c>
      <c r="DT127" s="111"/>
      <c r="DU127" s="196">
        <f t="shared" si="184"/>
        <v>94.858960000000025</v>
      </c>
      <c r="DV127" s="111"/>
      <c r="DW127" s="196">
        <f t="shared" si="185"/>
        <v>94.858960000000025</v>
      </c>
      <c r="DX127" s="111"/>
      <c r="DY127" s="196">
        <f t="shared" si="186"/>
        <v>94.858960000000025</v>
      </c>
      <c r="DZ127" s="111"/>
      <c r="EA127" s="196">
        <f t="shared" si="187"/>
        <v>94.858960000000025</v>
      </c>
      <c r="EB127" s="111"/>
      <c r="EC127" s="196">
        <f t="shared" si="188"/>
        <v>94.858960000000025</v>
      </c>
      <c r="ED127" s="111"/>
      <c r="EE127" s="196">
        <f t="shared" si="189"/>
        <v>94.858960000000025</v>
      </c>
      <c r="EF127" s="111"/>
      <c r="EG127" s="196">
        <f t="shared" si="190"/>
        <v>94.858960000000025</v>
      </c>
      <c r="EH127" s="111"/>
      <c r="EI127" s="196">
        <f t="shared" si="191"/>
        <v>94.858960000000025</v>
      </c>
      <c r="EJ127" s="111"/>
      <c r="EK127" s="196">
        <f t="shared" si="192"/>
        <v>94.858960000000025</v>
      </c>
      <c r="EL127" s="111"/>
      <c r="EM127" s="196">
        <f t="shared" si="193"/>
        <v>94.858960000000025</v>
      </c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55"/>
        <v>0</v>
      </c>
      <c r="J128" s="122">
        <f t="shared" si="156"/>
        <v>0</v>
      </c>
      <c r="K128" s="184">
        <v>20.093</v>
      </c>
      <c r="L128" s="121">
        <f t="shared" si="157"/>
        <v>20.093</v>
      </c>
      <c r="M128" s="122">
        <f t="shared" si="158"/>
        <v>91.222220000000007</v>
      </c>
      <c r="N128" s="122">
        <f t="shared" si="159"/>
        <v>91.222220000000007</v>
      </c>
      <c r="O128" s="122">
        <v>0</v>
      </c>
      <c r="P128" s="120">
        <f t="shared" si="160"/>
        <v>91.222220000000007</v>
      </c>
      <c r="Q128" s="121">
        <v>20.093</v>
      </c>
      <c r="R128" s="121">
        <f t="shared" si="108"/>
        <v>0</v>
      </c>
      <c r="S128" s="122">
        <f t="shared" si="109"/>
        <v>0</v>
      </c>
      <c r="T128" s="122"/>
      <c r="U128" s="120">
        <f t="shared" si="110"/>
        <v>91.222220000000007</v>
      </c>
      <c r="V128" s="121">
        <v>20.093</v>
      </c>
      <c r="W128" s="121">
        <f t="shared" si="111"/>
        <v>0</v>
      </c>
      <c r="X128" s="122">
        <f t="shared" si="112"/>
        <v>0</v>
      </c>
      <c r="Y128" s="122"/>
      <c r="Z128" s="120">
        <f t="shared" si="113"/>
        <v>91.222220000000007</v>
      </c>
      <c r="AA128" s="121">
        <f>VLOOKUP(B128,Лист3!$A$2:$C$175,3,FALSE)</f>
        <v>20.093</v>
      </c>
      <c r="AB128" s="121">
        <f t="shared" si="114"/>
        <v>0</v>
      </c>
      <c r="AC128" s="122">
        <f t="shared" si="115"/>
        <v>0</v>
      </c>
      <c r="AD128" s="122"/>
      <c r="AE128" s="120">
        <f t="shared" si="116"/>
        <v>91.222220000000007</v>
      </c>
      <c r="AF128" s="121">
        <f>VLOOKUP(A128,Лист4!$A$2:$F$175,6,FALSE)</f>
        <v>21.032</v>
      </c>
      <c r="AG128" s="121">
        <f t="shared" si="117"/>
        <v>0.93900000000000006</v>
      </c>
      <c r="AH128" s="122">
        <f t="shared" si="118"/>
        <v>4.2630600000000003</v>
      </c>
      <c r="AI128" s="122"/>
      <c r="AJ128" s="120">
        <f t="shared" si="119"/>
        <v>95.485280000000003</v>
      </c>
      <c r="AK128" s="121">
        <f>VLOOKUP(A128,Лист6!$A$2:$F$175,6,FALSE)</f>
        <v>21.079000000000001</v>
      </c>
      <c r="AL128" s="121">
        <f t="shared" si="120"/>
        <v>4.7000000000000597E-2</v>
      </c>
      <c r="AM128" s="122">
        <f t="shared" si="121"/>
        <v>0.21338000000000271</v>
      </c>
      <c r="AN128" s="122"/>
      <c r="AO128" s="120">
        <f t="shared" si="122"/>
        <v>95.698660000000004</v>
      </c>
      <c r="AP128" s="123">
        <v>145.018</v>
      </c>
      <c r="AQ128" s="121">
        <f t="shared" si="123"/>
        <v>123.93899999999999</v>
      </c>
      <c r="AR128" s="121">
        <f t="shared" si="124"/>
        <v>562.68305999999995</v>
      </c>
      <c r="AS128" s="121"/>
      <c r="AT128" s="120">
        <f t="shared" si="125"/>
        <v>658.38171999999997</v>
      </c>
      <c r="AU128" s="123">
        <v>236.065</v>
      </c>
      <c r="AV128" s="121">
        <f t="shared" si="126"/>
        <v>91.046999999999997</v>
      </c>
      <c r="AW128" s="122">
        <f t="shared" si="127"/>
        <v>413.35338000000002</v>
      </c>
      <c r="AX128" s="121"/>
      <c r="AY128" s="120">
        <f t="shared" si="128"/>
        <v>1071.7350999999999</v>
      </c>
      <c r="AZ128" s="123">
        <v>373.077</v>
      </c>
      <c r="BA128" s="121">
        <f t="shared" si="172"/>
        <v>137.012</v>
      </c>
      <c r="BB128" s="122">
        <f t="shared" si="162"/>
        <v>659.02771999999993</v>
      </c>
      <c r="BC128" s="121"/>
      <c r="BD128" s="120">
        <f t="shared" si="129"/>
        <v>1730.7628199999999</v>
      </c>
      <c r="BE128" s="123">
        <v>491.02499999999998</v>
      </c>
      <c r="BF128" s="121">
        <f t="shared" si="130"/>
        <v>117.94799999999998</v>
      </c>
      <c r="BG128" s="122">
        <f t="shared" si="131"/>
        <v>567.32987999999989</v>
      </c>
      <c r="BH128" s="121">
        <v>2000</v>
      </c>
      <c r="BI128" s="120">
        <f t="shared" si="132"/>
        <v>298.0926999999997</v>
      </c>
      <c r="BJ128" s="123">
        <v>1273.0350000000001</v>
      </c>
      <c r="BK128" s="121">
        <f t="shared" si="133"/>
        <v>782.0100000000001</v>
      </c>
      <c r="BL128" s="122">
        <f t="shared" si="134"/>
        <v>3761.4681</v>
      </c>
      <c r="BM128" s="121"/>
      <c r="BN128" s="120">
        <f t="shared" si="135"/>
        <v>4059.5607999999997</v>
      </c>
      <c r="BO128" s="123">
        <v>2334.0459999999998</v>
      </c>
      <c r="BP128" s="121">
        <f t="shared" si="136"/>
        <v>1061.0109999999997</v>
      </c>
      <c r="BQ128" s="122">
        <f t="shared" si="137"/>
        <v>5103.4629099999984</v>
      </c>
      <c r="BR128" s="121">
        <v>2000</v>
      </c>
      <c r="BS128" s="120">
        <f t="shared" si="138"/>
        <v>7163.0237099999977</v>
      </c>
      <c r="BT128" s="123">
        <v>2856.0509999999999</v>
      </c>
      <c r="BU128" s="121">
        <f t="shared" si="139"/>
        <v>522.00500000000011</v>
      </c>
      <c r="BV128" s="122">
        <f t="shared" si="140"/>
        <v>2510.8440500000002</v>
      </c>
      <c r="BW128" s="121"/>
      <c r="BX128" s="120">
        <f t="shared" si="141"/>
        <v>9673.8677599999974</v>
      </c>
      <c r="BY128" s="123">
        <v>2991.0970000000002</v>
      </c>
      <c r="BZ128" s="111">
        <f t="shared" si="89"/>
        <v>135.04600000000028</v>
      </c>
      <c r="CA128" s="122">
        <f t="shared" si="142"/>
        <v>649.5712600000013</v>
      </c>
      <c r="CB128" s="121"/>
      <c r="CC128" s="120">
        <f t="shared" si="143"/>
        <v>10323.439019999998</v>
      </c>
      <c r="CD128" s="123">
        <v>2997.0940000000001</v>
      </c>
      <c r="CE128" s="111">
        <f t="shared" si="144"/>
        <v>5.9969999999998436</v>
      </c>
      <c r="CF128" s="122">
        <f t="shared" si="145"/>
        <v>28.845569999999245</v>
      </c>
      <c r="CG128" s="121"/>
      <c r="CH128" s="120">
        <f t="shared" si="146"/>
        <v>10352.284589999997</v>
      </c>
      <c r="CI128" s="170">
        <v>3010.0279999999998</v>
      </c>
      <c r="CJ128" s="111">
        <f t="shared" si="165"/>
        <v>12.933999999999742</v>
      </c>
      <c r="CK128" s="122">
        <f t="shared" si="163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47"/>
        <v>8414.4971299999961</v>
      </c>
      <c r="CP128" s="111"/>
      <c r="CQ128" s="196">
        <f t="shared" si="148"/>
        <v>8414.4971299999961</v>
      </c>
      <c r="CR128" s="111"/>
      <c r="CS128" s="196">
        <f t="shared" si="149"/>
        <v>8414.4971299999961</v>
      </c>
      <c r="CT128" s="111">
        <v>2000</v>
      </c>
      <c r="CU128" s="196">
        <f t="shared" si="150"/>
        <v>6414.4971299999961</v>
      </c>
      <c r="CV128" s="111"/>
      <c r="CW128" s="196">
        <f t="shared" si="151"/>
        <v>6414.4971299999961</v>
      </c>
      <c r="CX128" s="111"/>
      <c r="CY128" s="196">
        <f t="shared" si="152"/>
        <v>6414.4971299999961</v>
      </c>
      <c r="CZ128" s="111"/>
      <c r="DA128" s="196">
        <f t="shared" si="153"/>
        <v>6414.4971299999961</v>
      </c>
      <c r="DB128" s="111"/>
      <c r="DC128" s="196">
        <f t="shared" si="154"/>
        <v>6414.4971299999961</v>
      </c>
      <c r="DD128" s="111"/>
      <c r="DE128" s="196">
        <f t="shared" si="176"/>
        <v>6414.4971299999961</v>
      </c>
      <c r="DF128" s="111">
        <v>3000</v>
      </c>
      <c r="DG128" s="196">
        <f t="shared" si="177"/>
        <v>3414.4971299999961</v>
      </c>
      <c r="DH128" s="111"/>
      <c r="DI128" s="196">
        <f t="shared" si="178"/>
        <v>3414.4971299999961</v>
      </c>
      <c r="DJ128" s="111"/>
      <c r="DK128" s="196">
        <f t="shared" si="179"/>
        <v>3414.4971299999961</v>
      </c>
      <c r="DL128" s="111"/>
      <c r="DM128" s="196">
        <f t="shared" si="180"/>
        <v>3414.4971299999961</v>
      </c>
      <c r="DN128" s="111"/>
      <c r="DO128" s="196">
        <f t="shared" si="181"/>
        <v>3414.4971299999961</v>
      </c>
      <c r="DP128" s="111"/>
      <c r="DQ128" s="196">
        <f t="shared" si="182"/>
        <v>3414.4971299999961</v>
      </c>
      <c r="DR128" s="111"/>
      <c r="DS128" s="196">
        <f t="shared" si="183"/>
        <v>3414.4971299999961</v>
      </c>
      <c r="DT128" s="111"/>
      <c r="DU128" s="196">
        <f t="shared" si="184"/>
        <v>3414.4971299999961</v>
      </c>
      <c r="DV128" s="111"/>
      <c r="DW128" s="196">
        <f t="shared" si="185"/>
        <v>3414.4971299999961</v>
      </c>
      <c r="DX128" s="111"/>
      <c r="DY128" s="196">
        <f t="shared" si="186"/>
        <v>3414.4971299999961</v>
      </c>
      <c r="DZ128" s="111"/>
      <c r="EA128" s="196">
        <f t="shared" si="187"/>
        <v>3414.4971299999961</v>
      </c>
      <c r="EB128" s="111"/>
      <c r="EC128" s="196">
        <f t="shared" si="188"/>
        <v>3414.4971299999961</v>
      </c>
      <c r="ED128" s="111"/>
      <c r="EE128" s="196">
        <f t="shared" si="189"/>
        <v>3414.4971299999961</v>
      </c>
      <c r="EF128" s="111"/>
      <c r="EG128" s="196">
        <f t="shared" si="190"/>
        <v>3414.4971299999961</v>
      </c>
      <c r="EH128" s="111"/>
      <c r="EI128" s="196">
        <f t="shared" si="191"/>
        <v>3414.4971299999961</v>
      </c>
      <c r="EJ128" s="111"/>
      <c r="EK128" s="196">
        <f t="shared" si="192"/>
        <v>3414.4971299999961</v>
      </c>
      <c r="EL128" s="111"/>
      <c r="EM128" s="196">
        <f t="shared" si="193"/>
        <v>3414.4971299999961</v>
      </c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55"/>
        <v>872.02600000000007</v>
      </c>
      <c r="J129" s="122">
        <f t="shared" si="156"/>
        <v>3645.0686799999999</v>
      </c>
      <c r="K129" s="184">
        <v>3440.0149999999999</v>
      </c>
      <c r="L129" s="121">
        <f t="shared" si="157"/>
        <v>1868.9799999999998</v>
      </c>
      <c r="M129" s="122">
        <f t="shared" si="158"/>
        <v>8485.1691999999985</v>
      </c>
      <c r="N129" s="122">
        <f t="shared" si="159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108"/>
        <v>902.07799999999997</v>
      </c>
      <c r="S129" s="122">
        <f t="shared" si="109"/>
        <v>4095.4341199999999</v>
      </c>
      <c r="T129" s="122">
        <v>3238.43</v>
      </c>
      <c r="U129" s="120">
        <f t="shared" si="110"/>
        <v>4095.4341200000003</v>
      </c>
      <c r="V129" s="121">
        <v>5097.0829999999996</v>
      </c>
      <c r="W129" s="121">
        <f t="shared" si="111"/>
        <v>754.98999999999978</v>
      </c>
      <c r="X129" s="122">
        <f t="shared" si="112"/>
        <v>3427.6545999999989</v>
      </c>
      <c r="Y129" s="122"/>
      <c r="Z129" s="120">
        <f t="shared" si="113"/>
        <v>7523.0887199999997</v>
      </c>
      <c r="AA129" s="121">
        <f>VLOOKUP(B129,Лист3!$A$2:$C$175,3,FALSE)</f>
        <v>5852.0590000000002</v>
      </c>
      <c r="AB129" s="121">
        <f t="shared" si="114"/>
        <v>754.97600000000057</v>
      </c>
      <c r="AC129" s="122">
        <f t="shared" si="115"/>
        <v>3427.5910400000025</v>
      </c>
      <c r="AD129" s="122">
        <v>7600</v>
      </c>
      <c r="AE129" s="120">
        <f t="shared" si="116"/>
        <v>3350.6797600000027</v>
      </c>
      <c r="AF129" s="121">
        <f>VLOOKUP(A129,Лист4!$A$2:$F$175,6,FALSE)</f>
        <v>6614.0640000000003</v>
      </c>
      <c r="AG129" s="121">
        <f t="shared" si="117"/>
        <v>762.00500000000011</v>
      </c>
      <c r="AH129" s="122">
        <f t="shared" si="118"/>
        <v>3459.5027000000005</v>
      </c>
      <c r="AI129" s="122">
        <v>3350.68</v>
      </c>
      <c r="AJ129" s="120">
        <f t="shared" si="119"/>
        <v>3459.5024600000038</v>
      </c>
      <c r="AK129" s="121">
        <f>VLOOKUP(A129,Лист6!$A$2:$F$175,6,FALSE)</f>
        <v>7425.0020000000004</v>
      </c>
      <c r="AL129" s="121">
        <f t="shared" si="120"/>
        <v>810.9380000000001</v>
      </c>
      <c r="AM129" s="122">
        <f t="shared" si="121"/>
        <v>3681.6585200000004</v>
      </c>
      <c r="AN129" s="122"/>
      <c r="AO129" s="120">
        <f t="shared" si="122"/>
        <v>7141.1609800000042</v>
      </c>
      <c r="AP129" s="123">
        <v>7805.0060000000003</v>
      </c>
      <c r="AQ129" s="121">
        <f t="shared" si="123"/>
        <v>380.00399999999991</v>
      </c>
      <c r="AR129" s="121">
        <f t="shared" si="124"/>
        <v>1725.2181599999997</v>
      </c>
      <c r="AS129" s="121">
        <v>7142</v>
      </c>
      <c r="AT129" s="120">
        <f t="shared" si="125"/>
        <v>1724.3791400000046</v>
      </c>
      <c r="AU129" s="123">
        <v>8002.0709999999999</v>
      </c>
      <c r="AV129" s="121">
        <f t="shared" si="126"/>
        <v>197.0649999999996</v>
      </c>
      <c r="AW129" s="122">
        <f t="shared" si="127"/>
        <v>894.67509999999822</v>
      </c>
      <c r="AX129" s="121">
        <f>1725.2</f>
        <v>1725.2</v>
      </c>
      <c r="AY129" s="120">
        <f t="shared" si="128"/>
        <v>893.85424000000262</v>
      </c>
      <c r="AZ129" s="123">
        <v>8126.018</v>
      </c>
      <c r="BA129" s="121">
        <f t="shared" si="172"/>
        <v>123.94700000000012</v>
      </c>
      <c r="BB129" s="122">
        <f t="shared" si="162"/>
        <v>596.18507000000056</v>
      </c>
      <c r="BC129" s="121">
        <v>864</v>
      </c>
      <c r="BD129" s="120">
        <f t="shared" si="129"/>
        <v>626.0393100000033</v>
      </c>
      <c r="BE129" s="123">
        <v>8247.0640000000003</v>
      </c>
      <c r="BF129" s="121">
        <f t="shared" si="130"/>
        <v>121.04600000000028</v>
      </c>
      <c r="BG129" s="122">
        <f t="shared" si="131"/>
        <v>582.23126000000127</v>
      </c>
      <c r="BH129" s="121"/>
      <c r="BI129" s="120">
        <f t="shared" si="132"/>
        <v>1208.2705700000047</v>
      </c>
      <c r="BJ129" s="170">
        <v>8515.7099999999991</v>
      </c>
      <c r="BK129" s="121">
        <f t="shared" si="133"/>
        <v>268.64599999999882</v>
      </c>
      <c r="BL129" s="122">
        <f t="shared" si="134"/>
        <v>1292.1872599999942</v>
      </c>
      <c r="BM129" s="121">
        <v>550</v>
      </c>
      <c r="BN129" s="144">
        <f t="shared" si="135"/>
        <v>1950.4578299999989</v>
      </c>
      <c r="BO129" s="123"/>
      <c r="BP129" s="121"/>
      <c r="BQ129" s="122">
        <f t="shared" si="137"/>
        <v>0</v>
      </c>
      <c r="BR129" s="121">
        <v>1217</v>
      </c>
      <c r="BS129" s="180">
        <f t="shared" si="138"/>
        <v>733.45782999999892</v>
      </c>
      <c r="BT129" s="123"/>
      <c r="BU129" s="121">
        <f t="shared" si="139"/>
        <v>0</v>
      </c>
      <c r="BV129" s="122">
        <f t="shared" si="140"/>
        <v>0</v>
      </c>
      <c r="BW129" s="121">
        <v>2452</v>
      </c>
      <c r="BX129" s="120">
        <f t="shared" si="141"/>
        <v>-1718.5421700000011</v>
      </c>
      <c r="BY129" s="123"/>
      <c r="BZ129" s="111">
        <f t="shared" si="89"/>
        <v>0</v>
      </c>
      <c r="CA129" s="122">
        <f t="shared" si="142"/>
        <v>0</v>
      </c>
      <c r="CB129" s="121"/>
      <c r="CC129" s="120">
        <f t="shared" si="143"/>
        <v>-1718.5421700000011</v>
      </c>
      <c r="CD129" s="123"/>
      <c r="CE129" s="111">
        <f t="shared" si="144"/>
        <v>0</v>
      </c>
      <c r="CF129" s="122">
        <f t="shared" si="145"/>
        <v>0</v>
      </c>
      <c r="CG129" s="121"/>
      <c r="CH129" s="120">
        <f t="shared" si="146"/>
        <v>-1718.5421700000011</v>
      </c>
      <c r="CI129" s="123"/>
      <c r="CJ129" s="111">
        <f t="shared" si="165"/>
        <v>0</v>
      </c>
      <c r="CK129" s="122">
        <f t="shared" si="163"/>
        <v>0</v>
      </c>
      <c r="CL129" s="121"/>
      <c r="CM129" s="157">
        <f t="shared" si="164"/>
        <v>-1718.5421700000011</v>
      </c>
      <c r="CN129" s="121"/>
      <c r="CO129" s="152">
        <f t="shared" si="147"/>
        <v>-1718.5421700000011</v>
      </c>
      <c r="CP129" s="121"/>
      <c r="CQ129" s="152">
        <f t="shared" si="148"/>
        <v>-1718.5421700000011</v>
      </c>
      <c r="CR129" s="121"/>
      <c r="CS129" s="196">
        <f t="shared" si="149"/>
        <v>-1718.5421700000011</v>
      </c>
      <c r="CT129" s="121"/>
      <c r="CU129" s="196">
        <f t="shared" si="150"/>
        <v>-1718.5421700000011</v>
      </c>
      <c r="CV129" s="121"/>
      <c r="CW129" s="196">
        <f t="shared" si="151"/>
        <v>-1718.5421700000011</v>
      </c>
      <c r="CX129" s="121"/>
      <c r="CY129" s="196">
        <f t="shared" si="152"/>
        <v>-1718.5421700000011</v>
      </c>
      <c r="CZ129" s="121"/>
      <c r="DA129" s="196">
        <f t="shared" si="153"/>
        <v>-1718.5421700000011</v>
      </c>
      <c r="DB129" s="121"/>
      <c r="DC129" s="196">
        <f t="shared" si="154"/>
        <v>-1718.5421700000011</v>
      </c>
      <c r="DD129" s="121"/>
      <c r="DE129" s="196">
        <f t="shared" si="176"/>
        <v>-1718.5421700000011</v>
      </c>
      <c r="DF129" s="121"/>
      <c r="DG129" s="196">
        <f t="shared" si="177"/>
        <v>-1718.5421700000011</v>
      </c>
      <c r="DH129" s="121"/>
      <c r="DI129" s="196">
        <f t="shared" si="178"/>
        <v>-1718.5421700000011</v>
      </c>
      <c r="DJ129" s="121"/>
      <c r="DK129" s="196">
        <f t="shared" si="179"/>
        <v>-1718.5421700000011</v>
      </c>
      <c r="DL129" s="121"/>
      <c r="DM129" s="196">
        <f t="shared" si="180"/>
        <v>-1718.5421700000011</v>
      </c>
      <c r="DN129" s="121"/>
      <c r="DO129" s="196">
        <f t="shared" si="181"/>
        <v>-1718.5421700000011</v>
      </c>
      <c r="DP129" s="121"/>
      <c r="DQ129" s="196">
        <f t="shared" si="182"/>
        <v>-1718.5421700000011</v>
      </c>
      <c r="DR129" s="121"/>
      <c r="DS129" s="196">
        <f t="shared" si="183"/>
        <v>-1718.5421700000011</v>
      </c>
      <c r="DT129" s="121"/>
      <c r="DU129" s="196">
        <f t="shared" si="184"/>
        <v>-1718.5421700000011</v>
      </c>
      <c r="DV129" s="121"/>
      <c r="DW129" s="196">
        <f t="shared" si="185"/>
        <v>-1718.5421700000011</v>
      </c>
      <c r="DX129" s="121"/>
      <c r="DY129" s="196">
        <f t="shared" si="186"/>
        <v>-1718.5421700000011</v>
      </c>
      <c r="DZ129" s="121"/>
      <c r="EA129" s="196">
        <f t="shared" si="187"/>
        <v>-1718.5421700000011</v>
      </c>
      <c r="EB129" s="121"/>
      <c r="EC129" s="196">
        <f t="shared" si="188"/>
        <v>-1718.5421700000011</v>
      </c>
      <c r="ED129" s="121"/>
      <c r="EE129" s="196">
        <f t="shared" si="189"/>
        <v>-1718.5421700000011</v>
      </c>
      <c r="EF129" s="121"/>
      <c r="EG129" s="196">
        <f t="shared" si="190"/>
        <v>-1718.5421700000011</v>
      </c>
      <c r="EH129" s="121"/>
      <c r="EI129" s="196">
        <f t="shared" si="191"/>
        <v>-1718.5421700000011</v>
      </c>
      <c r="EJ129" s="121"/>
      <c r="EK129" s="196">
        <f t="shared" si="192"/>
        <v>-1718.5421700000011</v>
      </c>
      <c r="EL129" s="121"/>
      <c r="EM129" s="196">
        <f t="shared" si="193"/>
        <v>-1718.5421700000011</v>
      </c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55"/>
        <v>1.0019999999999998</v>
      </c>
      <c r="J130" s="122">
        <f t="shared" si="156"/>
        <v>4.1883599999999985</v>
      </c>
      <c r="K130" s="184">
        <v>1079.04</v>
      </c>
      <c r="L130" s="121">
        <f t="shared" si="157"/>
        <v>1075.954</v>
      </c>
      <c r="M130" s="122">
        <f t="shared" si="158"/>
        <v>4884.8311599999997</v>
      </c>
      <c r="N130" s="122">
        <f t="shared" si="159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108"/>
        <v>467.05500000000006</v>
      </c>
      <c r="S130" s="122">
        <f t="shared" si="109"/>
        <v>2120.4297000000001</v>
      </c>
      <c r="T130" s="122">
        <v>4500</v>
      </c>
      <c r="U130" s="120">
        <f t="shared" si="110"/>
        <v>1518.1997000000001</v>
      </c>
      <c r="V130" s="121">
        <v>1733.068</v>
      </c>
      <c r="W130" s="121">
        <f t="shared" si="111"/>
        <v>186.97299999999996</v>
      </c>
      <c r="X130" s="122">
        <f t="shared" si="112"/>
        <v>848.85741999999982</v>
      </c>
      <c r="Y130" s="122">
        <v>0</v>
      </c>
      <c r="Z130" s="120">
        <f t="shared" si="113"/>
        <v>2367.0571199999999</v>
      </c>
      <c r="AA130" s="121">
        <v>2481.0059999999999</v>
      </c>
      <c r="AB130" s="121">
        <f t="shared" si="114"/>
        <v>747.93799999999987</v>
      </c>
      <c r="AC130" s="122">
        <f t="shared" si="115"/>
        <v>3395.6385199999995</v>
      </c>
      <c r="AD130" s="122"/>
      <c r="AE130" s="120">
        <f t="shared" si="116"/>
        <v>5762.6956399999999</v>
      </c>
      <c r="AF130" s="121">
        <f>VLOOKUP(A130,Лист4!$A$2:$F$175,6,FALSE)</f>
        <v>3145.0259999999998</v>
      </c>
      <c r="AG130" s="121">
        <f t="shared" si="117"/>
        <v>664.02</v>
      </c>
      <c r="AH130" s="122">
        <f t="shared" si="118"/>
        <v>3014.6507999999999</v>
      </c>
      <c r="AI130" s="122"/>
      <c r="AJ130" s="120">
        <f t="shared" si="119"/>
        <v>8777.3464399999993</v>
      </c>
      <c r="AK130" s="121">
        <f>VLOOKUP(A130,Лист6!$A$2:$F$175,6,FALSE)</f>
        <v>4048.047</v>
      </c>
      <c r="AL130" s="121">
        <f t="shared" si="120"/>
        <v>903.02100000000019</v>
      </c>
      <c r="AM130" s="122">
        <f t="shared" si="121"/>
        <v>4099.7153400000007</v>
      </c>
      <c r="AN130" s="122"/>
      <c r="AO130" s="120">
        <f t="shared" si="122"/>
        <v>12877.06178</v>
      </c>
      <c r="AP130" s="123">
        <v>4819.78</v>
      </c>
      <c r="AQ130" s="121">
        <f t="shared" si="123"/>
        <v>771.73299999999972</v>
      </c>
      <c r="AR130" s="121">
        <f t="shared" si="124"/>
        <v>3503.6678199999988</v>
      </c>
      <c r="AS130" s="121"/>
      <c r="AT130" s="120">
        <f t="shared" si="125"/>
        <v>16380.729599999999</v>
      </c>
      <c r="AU130" s="123">
        <v>5741.0950000000003</v>
      </c>
      <c r="AV130" s="121">
        <f t="shared" si="126"/>
        <v>921.31500000000051</v>
      </c>
      <c r="AW130" s="122">
        <f t="shared" si="127"/>
        <v>4182.7701000000025</v>
      </c>
      <c r="AX130" s="121">
        <f>12900</f>
        <v>12900</v>
      </c>
      <c r="AY130" s="120">
        <f t="shared" si="128"/>
        <v>7663.4997000000003</v>
      </c>
      <c r="AZ130" s="123">
        <v>6690.0919999999996</v>
      </c>
      <c r="BA130" s="121">
        <f t="shared" si="172"/>
        <v>948.99699999999939</v>
      </c>
      <c r="BB130" s="122">
        <f t="shared" si="162"/>
        <v>4564.6755699999967</v>
      </c>
      <c r="BC130" s="121"/>
      <c r="BD130" s="120">
        <f t="shared" si="129"/>
        <v>12228.175269999996</v>
      </c>
      <c r="BE130" s="123">
        <v>7409.0159999999996</v>
      </c>
      <c r="BF130" s="121">
        <f t="shared" si="130"/>
        <v>718.92399999999998</v>
      </c>
      <c r="BG130" s="122">
        <f t="shared" si="131"/>
        <v>3458.0244399999997</v>
      </c>
      <c r="BH130" s="121"/>
      <c r="BI130" s="120">
        <f t="shared" si="132"/>
        <v>15686.199709999995</v>
      </c>
      <c r="BJ130" s="170">
        <v>8854.0139999999992</v>
      </c>
      <c r="BK130" s="229">
        <f t="shared" si="133"/>
        <v>1444.9979999999996</v>
      </c>
      <c r="BL130" s="122">
        <f t="shared" si="134"/>
        <v>6950.4403799999973</v>
      </c>
      <c r="BM130" s="121"/>
      <c r="BN130" s="152">
        <f t="shared" si="135"/>
        <v>22636.640089999994</v>
      </c>
      <c r="BO130" s="123"/>
      <c r="BP130" s="121"/>
      <c r="BQ130" s="122">
        <f t="shared" si="137"/>
        <v>0</v>
      </c>
      <c r="BR130" s="121"/>
      <c r="BS130" s="120">
        <f t="shared" si="138"/>
        <v>22636.640089999994</v>
      </c>
      <c r="BT130" s="123"/>
      <c r="BU130" s="121">
        <f t="shared" si="139"/>
        <v>0</v>
      </c>
      <c r="BV130" s="122">
        <f t="shared" si="140"/>
        <v>0</v>
      </c>
      <c r="BW130" s="121">
        <v>29495</v>
      </c>
      <c r="BX130" s="120">
        <f t="shared" si="141"/>
        <v>-6858.3599100000065</v>
      </c>
      <c r="BY130" s="123"/>
      <c r="BZ130" s="111">
        <f t="shared" si="89"/>
        <v>0</v>
      </c>
      <c r="CA130" s="122">
        <f t="shared" si="142"/>
        <v>0</v>
      </c>
      <c r="CB130" s="121"/>
      <c r="CC130" s="120">
        <f t="shared" si="143"/>
        <v>-6858.3599100000065</v>
      </c>
      <c r="CD130" s="123"/>
      <c r="CE130" s="111">
        <f t="shared" si="144"/>
        <v>0</v>
      </c>
      <c r="CF130" s="122">
        <f t="shared" si="145"/>
        <v>0</v>
      </c>
      <c r="CG130" s="121"/>
      <c r="CH130" s="120">
        <f t="shared" si="146"/>
        <v>-6858.3599100000065</v>
      </c>
      <c r="CI130" s="160"/>
      <c r="CJ130" s="111">
        <f t="shared" si="165"/>
        <v>0</v>
      </c>
      <c r="CK130" s="122">
        <f t="shared" si="163"/>
        <v>0</v>
      </c>
      <c r="CL130" s="121"/>
      <c r="CM130" s="120">
        <f t="shared" si="164"/>
        <v>-6858.3599100000065</v>
      </c>
      <c r="CN130" s="121"/>
      <c r="CO130" s="152">
        <f t="shared" si="147"/>
        <v>-6858.3599100000065</v>
      </c>
      <c r="CP130" s="121"/>
      <c r="CQ130" s="152">
        <f t="shared" si="148"/>
        <v>-6858.3599100000065</v>
      </c>
      <c r="CR130" s="121"/>
      <c r="CS130" s="196">
        <f t="shared" si="149"/>
        <v>-6858.3599100000065</v>
      </c>
      <c r="CT130" s="121"/>
      <c r="CU130" s="196">
        <f t="shared" si="150"/>
        <v>-6858.3599100000065</v>
      </c>
      <c r="CV130" s="121"/>
      <c r="CW130" s="196">
        <f t="shared" si="151"/>
        <v>-6858.3599100000065</v>
      </c>
      <c r="CX130" s="121"/>
      <c r="CY130" s="196">
        <f t="shared" si="152"/>
        <v>-6858.3599100000065</v>
      </c>
      <c r="CZ130" s="121"/>
      <c r="DA130" s="196">
        <f t="shared" si="153"/>
        <v>-6858.3599100000065</v>
      </c>
      <c r="DB130" s="121"/>
      <c r="DC130" s="196">
        <f t="shared" si="154"/>
        <v>-6858.3599100000065</v>
      </c>
      <c r="DD130" s="121"/>
      <c r="DE130" s="196">
        <f t="shared" si="176"/>
        <v>-6858.3599100000065</v>
      </c>
      <c r="DF130" s="121"/>
      <c r="DG130" s="196">
        <f t="shared" si="177"/>
        <v>-6858.3599100000065</v>
      </c>
      <c r="DH130" s="121"/>
      <c r="DI130" s="196">
        <f t="shared" si="178"/>
        <v>-6858.3599100000065</v>
      </c>
      <c r="DJ130" s="121"/>
      <c r="DK130" s="196">
        <f t="shared" si="179"/>
        <v>-6858.3599100000065</v>
      </c>
      <c r="DL130" s="121"/>
      <c r="DM130" s="196">
        <f t="shared" si="180"/>
        <v>-6858.3599100000065</v>
      </c>
      <c r="DN130" s="121"/>
      <c r="DO130" s="196">
        <f t="shared" si="181"/>
        <v>-6858.3599100000065</v>
      </c>
      <c r="DP130" s="121"/>
      <c r="DQ130" s="196">
        <f t="shared" si="182"/>
        <v>-6858.3599100000065</v>
      </c>
      <c r="DR130" s="121"/>
      <c r="DS130" s="196">
        <f t="shared" si="183"/>
        <v>-6858.3599100000065</v>
      </c>
      <c r="DT130" s="121"/>
      <c r="DU130" s="196">
        <f t="shared" si="184"/>
        <v>-6858.3599100000065</v>
      </c>
      <c r="DV130" s="121"/>
      <c r="DW130" s="196">
        <f t="shared" si="185"/>
        <v>-6858.3599100000065</v>
      </c>
      <c r="DX130" s="121"/>
      <c r="DY130" s="196">
        <f t="shared" si="186"/>
        <v>-6858.3599100000065</v>
      </c>
      <c r="DZ130" s="121"/>
      <c r="EA130" s="196">
        <f t="shared" si="187"/>
        <v>-6858.3599100000065</v>
      </c>
      <c r="EB130" s="121"/>
      <c r="EC130" s="196">
        <f t="shared" si="188"/>
        <v>-6858.3599100000065</v>
      </c>
      <c r="ED130" s="121"/>
      <c r="EE130" s="196">
        <f t="shared" si="189"/>
        <v>-6858.3599100000065</v>
      </c>
      <c r="EF130" s="121"/>
      <c r="EG130" s="196">
        <f t="shared" si="190"/>
        <v>-6858.3599100000065</v>
      </c>
      <c r="EH130" s="121"/>
      <c r="EI130" s="196">
        <f t="shared" si="191"/>
        <v>-6858.3599100000065</v>
      </c>
      <c r="EJ130" s="121"/>
      <c r="EK130" s="196">
        <f t="shared" si="192"/>
        <v>-6858.3599100000065</v>
      </c>
      <c r="EL130" s="121"/>
      <c r="EM130" s="196">
        <f t="shared" si="193"/>
        <v>-6858.3599100000065</v>
      </c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197">G131/4.18</f>
        <v>0</v>
      </c>
      <c r="G131" s="182">
        <v>0</v>
      </c>
      <c r="H131" s="183">
        <v>607.07799999999997</v>
      </c>
      <c r="I131" s="121">
        <f t="shared" si="155"/>
        <v>290.04299999999995</v>
      </c>
      <c r="J131" s="122">
        <f t="shared" si="156"/>
        <v>1212.3797399999996</v>
      </c>
      <c r="K131" s="184">
        <v>5095.0349999999999</v>
      </c>
      <c r="L131" s="121">
        <f t="shared" si="157"/>
        <v>4487.9570000000003</v>
      </c>
      <c r="M131" s="122">
        <f t="shared" si="158"/>
        <v>20375.324780000003</v>
      </c>
      <c r="N131" s="122">
        <f t="shared" si="159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108"/>
        <v>934.04600000000028</v>
      </c>
      <c r="S131" s="122">
        <f t="shared" si="109"/>
        <v>4240.5688400000017</v>
      </c>
      <c r="T131" s="122">
        <v>20400</v>
      </c>
      <c r="U131" s="120">
        <f t="shared" si="110"/>
        <v>2444.2688400000043</v>
      </c>
      <c r="V131" s="121">
        <v>6534.0749999999998</v>
      </c>
      <c r="W131" s="121">
        <f t="shared" si="111"/>
        <v>504.99399999999969</v>
      </c>
      <c r="X131" s="122">
        <f t="shared" si="112"/>
        <v>2292.6727599999986</v>
      </c>
      <c r="Y131" s="122"/>
      <c r="Z131" s="120">
        <f t="shared" si="113"/>
        <v>4736.9416000000028</v>
      </c>
      <c r="AA131" s="121">
        <v>6969.0110000000004</v>
      </c>
      <c r="AB131" s="121">
        <f t="shared" si="114"/>
        <v>434.9360000000006</v>
      </c>
      <c r="AC131" s="122">
        <f t="shared" si="115"/>
        <v>1974.6094400000027</v>
      </c>
      <c r="AD131" s="122">
        <v>0</v>
      </c>
      <c r="AE131" s="120">
        <f t="shared" si="116"/>
        <v>6711.5510400000057</v>
      </c>
      <c r="AF131" s="121">
        <f>VLOOKUP(A131,Лист4!$A$2:$F$175,6,FALSE)</f>
        <v>8237.07</v>
      </c>
      <c r="AG131" s="121">
        <f t="shared" si="117"/>
        <v>1268.0589999999993</v>
      </c>
      <c r="AH131" s="122">
        <f t="shared" si="118"/>
        <v>5756.9878599999965</v>
      </c>
      <c r="AI131" s="122"/>
      <c r="AJ131" s="120">
        <f t="shared" si="119"/>
        <v>12468.538900000003</v>
      </c>
      <c r="AK131" s="121">
        <f>VLOOKUP(A131,Лист6!$A$2:$F$175,6,FALSE)</f>
        <v>9720.0409999999993</v>
      </c>
      <c r="AL131" s="121">
        <f t="shared" si="120"/>
        <v>1482.9709999999995</v>
      </c>
      <c r="AM131" s="122">
        <f t="shared" si="121"/>
        <v>6732.6883399999979</v>
      </c>
      <c r="AN131" s="122"/>
      <c r="AO131" s="120">
        <f t="shared" si="122"/>
        <v>19201.22724</v>
      </c>
      <c r="AP131" s="123">
        <v>10332.01</v>
      </c>
      <c r="AQ131" s="121">
        <f t="shared" si="123"/>
        <v>611.96900000000096</v>
      </c>
      <c r="AR131" s="121">
        <f t="shared" si="124"/>
        <v>2778.3392600000043</v>
      </c>
      <c r="AS131" s="121"/>
      <c r="AT131" s="120">
        <f t="shared" si="125"/>
        <v>21979.566500000004</v>
      </c>
      <c r="AU131" s="123">
        <v>10342.083000000001</v>
      </c>
      <c r="AV131" s="121">
        <f t="shared" si="126"/>
        <v>10.07300000000032</v>
      </c>
      <c r="AW131" s="122">
        <f t="shared" si="127"/>
        <v>45.731420000001457</v>
      </c>
      <c r="AX131" s="121">
        <f>19200</f>
        <v>19200</v>
      </c>
      <c r="AY131" s="120">
        <f t="shared" si="128"/>
        <v>2825.2979200000045</v>
      </c>
      <c r="AZ131" s="170">
        <v>10344.084000000001</v>
      </c>
      <c r="BA131" s="121">
        <f>AZ131-AU131</f>
        <v>2.0010000000002037</v>
      </c>
      <c r="BB131" s="122">
        <f t="shared" si="162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31"/>
        <v>0</v>
      </c>
      <c r="BH131" s="121"/>
      <c r="BI131" s="120">
        <f t="shared" si="132"/>
        <v>2834.9227300000057</v>
      </c>
      <c r="BJ131" s="123"/>
      <c r="BK131" s="121">
        <f t="shared" si="133"/>
        <v>0</v>
      </c>
      <c r="BL131" s="122">
        <f t="shared" si="134"/>
        <v>0</v>
      </c>
      <c r="BM131" s="121"/>
      <c r="BN131" s="198">
        <f t="shared" si="135"/>
        <v>2834.9227300000057</v>
      </c>
      <c r="BO131" s="123"/>
      <c r="BP131" s="121">
        <f t="shared" si="136"/>
        <v>0</v>
      </c>
      <c r="BQ131" s="122">
        <f t="shared" si="137"/>
        <v>0</v>
      </c>
      <c r="BR131" s="121"/>
      <c r="BS131" s="120">
        <f t="shared" si="138"/>
        <v>2834.9227300000057</v>
      </c>
      <c r="BT131" s="123"/>
      <c r="BU131" s="121">
        <f t="shared" si="139"/>
        <v>0</v>
      </c>
      <c r="BV131" s="122">
        <f t="shared" si="140"/>
        <v>0</v>
      </c>
      <c r="BW131" s="121">
        <v>2835</v>
      </c>
      <c r="BX131" s="120">
        <f t="shared" si="141"/>
        <v>-7.7269999994314276E-2</v>
      </c>
      <c r="BY131" s="123"/>
      <c r="BZ131" s="111">
        <f t="shared" si="89"/>
        <v>0</v>
      </c>
      <c r="CA131" s="122">
        <f t="shared" si="142"/>
        <v>0</v>
      </c>
      <c r="CB131" s="121"/>
      <c r="CC131" s="120">
        <f t="shared" si="143"/>
        <v>-7.7269999994314276E-2</v>
      </c>
      <c r="CD131" s="123"/>
      <c r="CE131" s="111">
        <f t="shared" si="144"/>
        <v>0</v>
      </c>
      <c r="CF131" s="122">
        <f t="shared" si="145"/>
        <v>0</v>
      </c>
      <c r="CG131" s="121"/>
      <c r="CH131" s="120">
        <f t="shared" si="146"/>
        <v>-7.7269999994314276E-2</v>
      </c>
      <c r="CI131" s="123"/>
      <c r="CJ131" s="111">
        <f t="shared" si="165"/>
        <v>0</v>
      </c>
      <c r="CK131" s="122">
        <f t="shared" si="163"/>
        <v>0</v>
      </c>
      <c r="CL131" s="121"/>
      <c r="CM131" s="120">
        <f t="shared" si="164"/>
        <v>-7.7269999994314276E-2</v>
      </c>
      <c r="CN131" s="121"/>
      <c r="CO131" s="152">
        <f t="shared" si="147"/>
        <v>-7.7269999994314276E-2</v>
      </c>
      <c r="CP131" s="121"/>
      <c r="CQ131" s="152">
        <f t="shared" si="148"/>
        <v>-7.7269999994314276E-2</v>
      </c>
      <c r="CR131" s="121"/>
      <c r="CS131" s="196">
        <f t="shared" si="149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176"/>
        <v>-7.7269999994314276E-2</v>
      </c>
      <c r="DF131" s="121"/>
      <c r="DG131" s="196">
        <f t="shared" si="177"/>
        <v>-7.7269999994314276E-2</v>
      </c>
      <c r="DH131" s="121"/>
      <c r="DI131" s="196">
        <f t="shared" si="178"/>
        <v>-7.7269999994314276E-2</v>
      </c>
      <c r="DJ131" s="121"/>
      <c r="DK131" s="196">
        <f t="shared" si="179"/>
        <v>-7.7269999994314276E-2</v>
      </c>
      <c r="DL131" s="121"/>
      <c r="DM131" s="196">
        <f t="shared" si="180"/>
        <v>-7.7269999994314276E-2</v>
      </c>
      <c r="DN131" s="121"/>
      <c r="DO131" s="196">
        <f t="shared" si="181"/>
        <v>-7.7269999994314276E-2</v>
      </c>
      <c r="DP131" s="121"/>
      <c r="DQ131" s="196">
        <f t="shared" si="182"/>
        <v>-7.7269999994314276E-2</v>
      </c>
      <c r="DR131" s="121"/>
      <c r="DS131" s="196">
        <f t="shared" si="183"/>
        <v>-7.7269999994314276E-2</v>
      </c>
      <c r="DT131" s="121"/>
      <c r="DU131" s="196">
        <f t="shared" si="184"/>
        <v>-7.7269999994314276E-2</v>
      </c>
      <c r="DV131" s="121"/>
      <c r="DW131" s="196">
        <f t="shared" si="185"/>
        <v>-7.7269999994314276E-2</v>
      </c>
      <c r="DX131" s="121"/>
      <c r="DY131" s="196">
        <f t="shared" si="186"/>
        <v>-7.7269999994314276E-2</v>
      </c>
      <c r="DZ131" s="121"/>
      <c r="EA131" s="196">
        <f t="shared" si="187"/>
        <v>-7.7269999994314276E-2</v>
      </c>
      <c r="EB131" s="121"/>
      <c r="EC131" s="196">
        <f t="shared" si="188"/>
        <v>-7.7269999994314276E-2</v>
      </c>
      <c r="ED131" s="121"/>
      <c r="EE131" s="196">
        <f t="shared" si="189"/>
        <v>-7.7269999994314276E-2</v>
      </c>
      <c r="EF131" s="121"/>
      <c r="EG131" s="196">
        <f t="shared" si="190"/>
        <v>-7.7269999994314276E-2</v>
      </c>
      <c r="EH131" s="121"/>
      <c r="EI131" s="196">
        <f t="shared" si="191"/>
        <v>-7.7269999994314276E-2</v>
      </c>
      <c r="EJ131" s="121"/>
      <c r="EK131" s="196">
        <f t="shared" si="192"/>
        <v>-7.7269999994314276E-2</v>
      </c>
      <c r="EL131" s="121"/>
      <c r="EM131" s="196">
        <f t="shared" si="193"/>
        <v>-7.7269999994314276E-2</v>
      </c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197"/>
        <v>5.0741626794258377</v>
      </c>
      <c r="G132" s="222">
        <v>21.21</v>
      </c>
      <c r="H132" s="223">
        <v>651.09900000000005</v>
      </c>
      <c r="I132" s="96">
        <f t="shared" si="155"/>
        <v>66.0150000000001</v>
      </c>
      <c r="J132" s="224">
        <f t="shared" si="156"/>
        <v>275.9427000000004</v>
      </c>
      <c r="K132" s="225">
        <v>733.053</v>
      </c>
      <c r="L132" s="96">
        <f t="shared" si="157"/>
        <v>81.953999999999951</v>
      </c>
      <c r="M132" s="224">
        <f t="shared" si="158"/>
        <v>372.07115999999979</v>
      </c>
      <c r="N132" s="224">
        <f t="shared" si="159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108"/>
        <v>6.0339999999999918</v>
      </c>
      <c r="S132" s="224">
        <f t="shared" si="109"/>
        <v>27.394359999999963</v>
      </c>
      <c r="T132" s="224"/>
      <c r="U132" s="226">
        <f t="shared" si="110"/>
        <v>617.12436000000002</v>
      </c>
      <c r="V132" s="96">
        <v>745.03099999999995</v>
      </c>
      <c r="W132" s="96">
        <f t="shared" si="111"/>
        <v>5.94399999999996</v>
      </c>
      <c r="X132" s="224">
        <f t="shared" si="112"/>
        <v>26.985759999999818</v>
      </c>
      <c r="Y132" s="224">
        <v>0</v>
      </c>
      <c r="Z132" s="226">
        <f t="shared" si="113"/>
        <v>644.11011999999982</v>
      </c>
      <c r="AA132" s="96">
        <f>VLOOKUP(B132,Лист3!$A$2:$C$175,3,FALSE)</f>
        <v>751.02599999999995</v>
      </c>
      <c r="AB132" s="96">
        <f t="shared" si="114"/>
        <v>5.9950000000000045</v>
      </c>
      <c r="AC132" s="224">
        <f t="shared" si="115"/>
        <v>27.217300000000019</v>
      </c>
      <c r="AD132" s="224"/>
      <c r="AE132" s="226">
        <f t="shared" si="116"/>
        <v>671.32741999999985</v>
      </c>
      <c r="AF132" s="96">
        <f>VLOOKUP(A132,Лист4!$A$2:$F$175,6,FALSE)</f>
        <v>756.00599999999997</v>
      </c>
      <c r="AG132" s="96">
        <f t="shared" si="117"/>
        <v>4.9800000000000182</v>
      </c>
      <c r="AH132" s="224">
        <f t="shared" si="118"/>
        <v>22.609200000000083</v>
      </c>
      <c r="AI132" s="224"/>
      <c r="AJ132" s="226">
        <f t="shared" si="119"/>
        <v>693.93661999999995</v>
      </c>
      <c r="AK132" s="96">
        <f>VLOOKUP(A132,Лист6!$A$2:$F$175,6,FALSE)</f>
        <v>762.03099999999995</v>
      </c>
      <c r="AL132" s="96">
        <f t="shared" si="120"/>
        <v>6.0249999999999773</v>
      </c>
      <c r="AM132" s="224">
        <f t="shared" si="121"/>
        <v>27.353499999999897</v>
      </c>
      <c r="AN132" s="224"/>
      <c r="AO132" s="226">
        <f t="shared" si="122"/>
        <v>721.29011999999989</v>
      </c>
      <c r="AP132" s="91">
        <v>768.06500000000005</v>
      </c>
      <c r="AQ132" s="96">
        <f t="shared" si="123"/>
        <v>6.0340000000001055</v>
      </c>
      <c r="AR132" s="96">
        <f t="shared" si="124"/>
        <v>27.394360000000479</v>
      </c>
      <c r="AS132" s="96"/>
      <c r="AT132" s="226">
        <f t="shared" si="125"/>
        <v>748.68448000000035</v>
      </c>
      <c r="AU132" s="91">
        <v>794.09799999999996</v>
      </c>
      <c r="AV132" s="96">
        <f t="shared" si="126"/>
        <v>26.032999999999902</v>
      </c>
      <c r="AW132" s="224">
        <f t="shared" si="127"/>
        <v>118.18981999999956</v>
      </c>
      <c r="AX132" s="96">
        <f>1000</f>
        <v>1000</v>
      </c>
      <c r="AY132" s="226">
        <f t="shared" si="128"/>
        <v>-133.12570000000005</v>
      </c>
      <c r="AZ132" s="91">
        <v>836.06100000000004</v>
      </c>
      <c r="BA132" s="96">
        <f t="shared" si="172"/>
        <v>41.963000000000079</v>
      </c>
      <c r="BB132" s="224">
        <f t="shared" si="162"/>
        <v>201.84203000000036</v>
      </c>
      <c r="BC132" s="96"/>
      <c r="BD132" s="226">
        <f t="shared" si="129"/>
        <v>68.716330000000312</v>
      </c>
      <c r="BE132" s="91">
        <v>844.05100000000004</v>
      </c>
      <c r="BF132" s="96">
        <f t="shared" si="130"/>
        <v>7.9900000000000091</v>
      </c>
      <c r="BG132" s="224">
        <f t="shared" si="131"/>
        <v>38.431900000000041</v>
      </c>
      <c r="BH132" s="96"/>
      <c r="BI132" s="226">
        <f t="shared" si="132"/>
        <v>107.14823000000035</v>
      </c>
      <c r="BJ132" s="91">
        <v>851.01</v>
      </c>
      <c r="BK132" s="96">
        <f t="shared" si="133"/>
        <v>6.9589999999999463</v>
      </c>
      <c r="BL132" s="224">
        <f t="shared" si="134"/>
        <v>33.47278999999974</v>
      </c>
      <c r="BM132" s="96"/>
      <c r="BN132" s="226">
        <f t="shared" si="135"/>
        <v>140.6210200000001</v>
      </c>
      <c r="BO132" s="91">
        <v>857.01499999999999</v>
      </c>
      <c r="BP132" s="96">
        <f t="shared" si="136"/>
        <v>6.0049999999999955</v>
      </c>
      <c r="BQ132" s="224">
        <f t="shared" si="137"/>
        <v>28.884049999999977</v>
      </c>
      <c r="BR132" s="96"/>
      <c r="BS132" s="226">
        <f t="shared" si="138"/>
        <v>169.50507000000007</v>
      </c>
      <c r="BT132" s="91">
        <v>863.00400000000002</v>
      </c>
      <c r="BU132" s="96">
        <f t="shared" si="139"/>
        <v>5.9890000000000327</v>
      </c>
      <c r="BV132" s="224">
        <f t="shared" si="140"/>
        <v>28.807090000000155</v>
      </c>
      <c r="BW132" s="96"/>
      <c r="BX132" s="226">
        <f t="shared" si="141"/>
        <v>198.31216000000023</v>
      </c>
      <c r="BY132" s="91">
        <v>872.03899999999999</v>
      </c>
      <c r="BZ132" s="217">
        <f t="shared" si="89"/>
        <v>9.0349999999999682</v>
      </c>
      <c r="CA132" s="224">
        <f t="shared" si="142"/>
        <v>43.458349999999847</v>
      </c>
      <c r="CB132" s="96"/>
      <c r="CC132" s="226">
        <f t="shared" si="143"/>
        <v>241.77051000000009</v>
      </c>
      <c r="CD132" s="91">
        <v>874.09500000000003</v>
      </c>
      <c r="CE132" s="217">
        <f t="shared" si="144"/>
        <v>2.05600000000004</v>
      </c>
      <c r="CF132" s="224">
        <f t="shared" si="145"/>
        <v>9.8893600000001918</v>
      </c>
      <c r="CG132" s="96"/>
      <c r="CH132" s="226">
        <f t="shared" si="146"/>
        <v>251.65987000000027</v>
      </c>
      <c r="CI132" s="91">
        <v>880.01800000000003</v>
      </c>
      <c r="CJ132" s="217">
        <f t="shared" si="165"/>
        <v>5.9230000000000018</v>
      </c>
      <c r="CK132" s="224">
        <f t="shared" si="163"/>
        <v>28.489630000000005</v>
      </c>
      <c r="CL132" s="96"/>
      <c r="CM132" s="287">
        <f t="shared" si="164"/>
        <v>280.14950000000027</v>
      </c>
      <c r="CN132" s="217"/>
      <c r="CO132" s="289">
        <f t="shared" si="147"/>
        <v>280.14950000000027</v>
      </c>
      <c r="CP132" s="217"/>
      <c r="CQ132" s="289">
        <f t="shared" si="148"/>
        <v>280.14950000000027</v>
      </c>
      <c r="CR132" s="217"/>
      <c r="CS132" s="289">
        <f t="shared" si="149"/>
        <v>280.14950000000027</v>
      </c>
      <c r="CT132" s="217"/>
      <c r="CU132" s="289">
        <f t="shared" si="150"/>
        <v>280.14950000000027</v>
      </c>
      <c r="CV132" s="217"/>
      <c r="CW132" s="289">
        <f t="shared" ref="CW132:CW181" si="198">CU132-CV132</f>
        <v>280.14950000000027</v>
      </c>
      <c r="CX132" s="217"/>
      <c r="CY132" s="289">
        <f t="shared" ref="CY132:CY181" si="199">CW132-CX132</f>
        <v>280.14950000000027</v>
      </c>
      <c r="CZ132" s="217"/>
      <c r="DA132" s="289">
        <f t="shared" ref="DA132:DA181" si="200">CY132-CZ132</f>
        <v>280.14950000000027</v>
      </c>
      <c r="DB132" s="217"/>
      <c r="DC132" s="289">
        <f t="shared" ref="DC132:DC181" si="201">DA132-DB132</f>
        <v>280.14950000000027</v>
      </c>
      <c r="DD132" s="217"/>
      <c r="DE132" s="289">
        <f t="shared" si="176"/>
        <v>280.14950000000027</v>
      </c>
      <c r="DF132" s="217"/>
      <c r="DG132" s="289">
        <f t="shared" si="177"/>
        <v>280.14950000000027</v>
      </c>
      <c r="DH132" s="217"/>
      <c r="DI132" s="289">
        <f t="shared" si="178"/>
        <v>280.14950000000027</v>
      </c>
      <c r="DJ132" s="217"/>
      <c r="DK132" s="289">
        <f t="shared" si="179"/>
        <v>280.14950000000027</v>
      </c>
      <c r="DL132" s="217"/>
      <c r="DM132" s="289">
        <f t="shared" si="180"/>
        <v>280.14950000000027</v>
      </c>
      <c r="DN132" s="217"/>
      <c r="DO132" s="289">
        <f t="shared" si="181"/>
        <v>280.14950000000027</v>
      </c>
      <c r="DP132" s="217"/>
      <c r="DQ132" s="289">
        <f t="shared" si="182"/>
        <v>280.14950000000027</v>
      </c>
      <c r="DR132" s="217"/>
      <c r="DS132" s="289">
        <f t="shared" si="183"/>
        <v>280.14950000000027</v>
      </c>
      <c r="DT132" s="217"/>
      <c r="DU132" s="289">
        <f t="shared" si="184"/>
        <v>280.14950000000027</v>
      </c>
      <c r="DV132" s="217"/>
      <c r="DW132" s="289">
        <f t="shared" si="185"/>
        <v>280.14950000000027</v>
      </c>
      <c r="DX132" s="217"/>
      <c r="DY132" s="289">
        <f t="shared" si="186"/>
        <v>280.14950000000027</v>
      </c>
      <c r="DZ132" s="217"/>
      <c r="EA132" s="289">
        <f t="shared" si="187"/>
        <v>280.14950000000027</v>
      </c>
      <c r="EB132" s="217"/>
      <c r="EC132" s="289">
        <f t="shared" si="188"/>
        <v>280.14950000000027</v>
      </c>
      <c r="ED132" s="217"/>
      <c r="EE132" s="289">
        <f t="shared" si="189"/>
        <v>280.14950000000027</v>
      </c>
      <c r="EF132" s="217"/>
      <c r="EG132" s="289">
        <f t="shared" si="190"/>
        <v>280.14950000000027</v>
      </c>
      <c r="EH132" s="217"/>
      <c r="EI132" s="289">
        <f t="shared" si="191"/>
        <v>280.14950000000027</v>
      </c>
      <c r="EJ132" s="217"/>
      <c r="EK132" s="289">
        <f t="shared" si="192"/>
        <v>280.14950000000027</v>
      </c>
      <c r="EL132" s="217"/>
      <c r="EM132" s="289">
        <f t="shared" si="193"/>
        <v>280.14950000000027</v>
      </c>
    </row>
    <row r="133" spans="1:246" s="124" customFormat="1" ht="15.75" customHeight="1" thickBot="1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197"/>
        <v>318.0502392344498</v>
      </c>
      <c r="G133" s="182">
        <v>1329.45</v>
      </c>
      <c r="H133" s="183">
        <v>3653.0120000000002</v>
      </c>
      <c r="I133" s="121">
        <f t="shared" si="155"/>
        <v>1204.9210000000003</v>
      </c>
      <c r="J133" s="122">
        <f t="shared" si="156"/>
        <v>5036.5697800000007</v>
      </c>
      <c r="K133" s="184">
        <v>4787.0140000000001</v>
      </c>
      <c r="L133" s="121">
        <f t="shared" si="157"/>
        <v>1134.002</v>
      </c>
      <c r="M133" s="122">
        <f t="shared" si="158"/>
        <v>5148.3690799999995</v>
      </c>
      <c r="N133" s="122">
        <f t="shared" si="159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108"/>
        <v>295.06700000000001</v>
      </c>
      <c r="S133" s="122">
        <f t="shared" si="109"/>
        <v>1339.60418</v>
      </c>
      <c r="T133" s="122"/>
      <c r="U133" s="120">
        <f t="shared" si="110"/>
        <v>2460.3741799999998</v>
      </c>
      <c r="V133" s="121">
        <v>5521.0950000000003</v>
      </c>
      <c r="W133" s="121">
        <f t="shared" si="111"/>
        <v>439.01400000000012</v>
      </c>
      <c r="X133" s="122">
        <f t="shared" si="112"/>
        <v>1993.1235600000007</v>
      </c>
      <c r="Y133" s="122">
        <v>2534</v>
      </c>
      <c r="Z133" s="120">
        <f t="shared" si="113"/>
        <v>1919.4977400000007</v>
      </c>
      <c r="AA133" s="121">
        <f>VLOOKUP(B133,Лист3!$A$2:$C$175,3,FALSE)</f>
        <v>6020.0439999999999</v>
      </c>
      <c r="AB133" s="121">
        <f t="shared" si="114"/>
        <v>498.94899999999961</v>
      </c>
      <c r="AC133" s="122">
        <f t="shared" si="115"/>
        <v>2265.2284599999984</v>
      </c>
      <c r="AD133" s="122">
        <v>1994</v>
      </c>
      <c r="AE133" s="120">
        <f t="shared" si="116"/>
        <v>2190.7261999999992</v>
      </c>
      <c r="AF133" s="121">
        <f>VLOOKUP(A133,Лист4!$A$2:$F$175,6,FALSE)</f>
        <v>6572.0050000000001</v>
      </c>
      <c r="AG133" s="121">
        <f t="shared" si="117"/>
        <v>551.96100000000024</v>
      </c>
      <c r="AH133" s="122">
        <f t="shared" si="118"/>
        <v>2505.9029400000013</v>
      </c>
      <c r="AI133" s="122"/>
      <c r="AJ133" s="120">
        <f t="shared" si="119"/>
        <v>4696.6291400000009</v>
      </c>
      <c r="AK133" s="121">
        <f>VLOOKUP(A133,Лист6!$A$2:$F$175,6,FALSE)</f>
        <v>6849.0360000000001</v>
      </c>
      <c r="AL133" s="121">
        <f t="shared" si="120"/>
        <v>277.03099999999995</v>
      </c>
      <c r="AM133" s="122">
        <f t="shared" si="121"/>
        <v>1257.7207399999998</v>
      </c>
      <c r="AN133" s="122">
        <v>4771.13</v>
      </c>
      <c r="AO133" s="120">
        <f t="shared" si="122"/>
        <v>1183.2198800000006</v>
      </c>
      <c r="AP133" s="161">
        <v>6849.0360000000001</v>
      </c>
      <c r="AQ133" s="121">
        <f t="shared" si="123"/>
        <v>0</v>
      </c>
      <c r="AR133" s="121">
        <f t="shared" si="124"/>
        <v>0</v>
      </c>
      <c r="AS133" s="121">
        <v>1257.8</v>
      </c>
      <c r="AT133" s="128">
        <f t="shared" si="125"/>
        <v>-74.580119999999397</v>
      </c>
      <c r="AU133" s="123"/>
      <c r="AV133" s="121"/>
      <c r="AW133" s="122">
        <f t="shared" si="127"/>
        <v>0</v>
      </c>
      <c r="AX133" s="121"/>
      <c r="AY133" s="120">
        <f t="shared" si="128"/>
        <v>-74.580119999999397</v>
      </c>
      <c r="AZ133" s="123"/>
      <c r="BA133" s="121">
        <f t="shared" si="172"/>
        <v>0</v>
      </c>
      <c r="BB133" s="122">
        <f t="shared" si="162"/>
        <v>0</v>
      </c>
      <c r="BC133" s="121"/>
      <c r="BD133" s="120">
        <f t="shared" si="129"/>
        <v>-74.580119999999397</v>
      </c>
      <c r="BE133" s="123"/>
      <c r="BF133" s="121">
        <f t="shared" si="130"/>
        <v>0</v>
      </c>
      <c r="BG133" s="122">
        <f t="shared" si="131"/>
        <v>0</v>
      </c>
      <c r="BH133" s="121"/>
      <c r="BI133" s="120">
        <f t="shared" si="132"/>
        <v>-74.580119999999397</v>
      </c>
      <c r="BJ133" s="123"/>
      <c r="BK133" s="121">
        <f t="shared" si="133"/>
        <v>0</v>
      </c>
      <c r="BL133" s="122">
        <f t="shared" si="134"/>
        <v>0</v>
      </c>
      <c r="BM133" s="121"/>
      <c r="BN133" s="120">
        <f t="shared" si="135"/>
        <v>-74.580119999999397</v>
      </c>
      <c r="BO133" s="123"/>
      <c r="BP133" s="121">
        <f t="shared" si="136"/>
        <v>0</v>
      </c>
      <c r="BQ133" s="122">
        <f t="shared" si="137"/>
        <v>0</v>
      </c>
      <c r="BR133" s="121"/>
      <c r="BS133" s="120">
        <f t="shared" si="138"/>
        <v>-74.580119999999397</v>
      </c>
      <c r="BT133" s="123"/>
      <c r="BU133" s="121">
        <f t="shared" si="139"/>
        <v>0</v>
      </c>
      <c r="BV133" s="122">
        <f t="shared" si="140"/>
        <v>0</v>
      </c>
      <c r="BW133" s="121"/>
      <c r="BX133" s="120">
        <f t="shared" si="141"/>
        <v>-74.580119999999397</v>
      </c>
      <c r="BY133" s="123"/>
      <c r="BZ133" s="111">
        <f t="shared" ref="BZ133:BZ181" si="202">BY133-BT133</f>
        <v>0</v>
      </c>
      <c r="CA133" s="122">
        <f t="shared" si="142"/>
        <v>0</v>
      </c>
      <c r="CB133" s="121"/>
      <c r="CC133" s="120">
        <f t="shared" si="143"/>
        <v>-74.580119999999397</v>
      </c>
      <c r="CD133" s="123"/>
      <c r="CE133" s="111">
        <f t="shared" si="144"/>
        <v>0</v>
      </c>
      <c r="CF133" s="122">
        <f t="shared" si="145"/>
        <v>0</v>
      </c>
      <c r="CG133" s="121"/>
      <c r="CH133" s="120">
        <f t="shared" si="146"/>
        <v>-74.580119999999397</v>
      </c>
      <c r="CI133" s="123"/>
      <c r="CJ133" s="111">
        <f t="shared" si="165"/>
        <v>0</v>
      </c>
      <c r="CK133" s="122">
        <f t="shared" si="163"/>
        <v>0</v>
      </c>
      <c r="CL133" s="121"/>
      <c r="CM133" s="120">
        <f t="shared" si="164"/>
        <v>-74.580119999999397</v>
      </c>
      <c r="CN133" s="121"/>
      <c r="CO133" s="152">
        <f t="shared" si="147"/>
        <v>-74.580119999999397</v>
      </c>
      <c r="CP133" s="121"/>
      <c r="CQ133" s="152">
        <f t="shared" si="148"/>
        <v>-74.580119999999397</v>
      </c>
      <c r="CR133" s="121"/>
      <c r="CS133" s="196">
        <f t="shared" si="149"/>
        <v>-74.580119999999397</v>
      </c>
      <c r="CT133" s="121"/>
      <c r="CU133" s="196">
        <f t="shared" si="150"/>
        <v>-74.580119999999397</v>
      </c>
      <c r="CV133" s="121"/>
      <c r="CW133" s="196">
        <f t="shared" si="198"/>
        <v>-74.580119999999397</v>
      </c>
      <c r="CX133" s="121"/>
      <c r="CY133" s="196">
        <f t="shared" si="199"/>
        <v>-74.580119999999397</v>
      </c>
      <c r="CZ133" s="121"/>
      <c r="DA133" s="196">
        <f t="shared" si="200"/>
        <v>-74.580119999999397</v>
      </c>
      <c r="DB133" s="121"/>
      <c r="DC133" s="196">
        <f t="shared" si="201"/>
        <v>-74.580119999999397</v>
      </c>
      <c r="DD133" s="121"/>
      <c r="DE133" s="196">
        <f t="shared" ref="DE133:DE164" si="203">DC133-DD133</f>
        <v>-74.580119999999397</v>
      </c>
      <c r="DF133" s="121"/>
      <c r="DG133" s="196">
        <f t="shared" ref="DG133:DG164" si="204">DE133-DF133</f>
        <v>-74.580119999999397</v>
      </c>
      <c r="DH133" s="121"/>
      <c r="DI133" s="196">
        <f t="shared" si="178"/>
        <v>-74.580119999999397</v>
      </c>
      <c r="DJ133" s="121"/>
      <c r="DK133" s="196">
        <f t="shared" si="179"/>
        <v>-74.580119999999397</v>
      </c>
      <c r="DL133" s="121"/>
      <c r="DM133" s="196">
        <f t="shared" si="180"/>
        <v>-74.580119999999397</v>
      </c>
      <c r="DN133" s="121"/>
      <c r="DO133" s="196">
        <f t="shared" si="181"/>
        <v>-74.580119999999397</v>
      </c>
      <c r="DP133" s="121"/>
      <c r="DQ133" s="196">
        <f t="shared" si="182"/>
        <v>-74.580119999999397</v>
      </c>
      <c r="DR133" s="121"/>
      <c r="DS133" s="196">
        <f t="shared" si="183"/>
        <v>-74.580119999999397</v>
      </c>
      <c r="DT133" s="121"/>
      <c r="DU133" s="196">
        <f t="shared" si="184"/>
        <v>-74.580119999999397</v>
      </c>
      <c r="DV133" s="121"/>
      <c r="DW133" s="196">
        <f t="shared" si="185"/>
        <v>-74.580119999999397</v>
      </c>
      <c r="DX133" s="121"/>
      <c r="DY133" s="196">
        <f t="shared" si="186"/>
        <v>-74.580119999999397</v>
      </c>
      <c r="DZ133" s="121"/>
      <c r="EA133" s="196">
        <f t="shared" si="187"/>
        <v>-74.580119999999397</v>
      </c>
      <c r="EB133" s="121"/>
      <c r="EC133" s="196">
        <f t="shared" si="188"/>
        <v>-74.580119999999397</v>
      </c>
      <c r="ED133" s="121"/>
      <c r="EE133" s="196">
        <f t="shared" si="189"/>
        <v>-74.580119999999397</v>
      </c>
      <c r="EF133" s="121"/>
      <c r="EG133" s="196">
        <f t="shared" si="190"/>
        <v>-74.580119999999397</v>
      </c>
      <c r="EH133" s="121"/>
      <c r="EI133" s="196">
        <f t="shared" si="191"/>
        <v>-74.580119999999397</v>
      </c>
      <c r="EJ133" s="121"/>
      <c r="EK133" s="196">
        <f t="shared" si="192"/>
        <v>-74.580119999999397</v>
      </c>
      <c r="EL133" s="121"/>
      <c r="EM133" s="196">
        <f t="shared" si="193"/>
        <v>-74.580119999999397</v>
      </c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197"/>
        <v>0</v>
      </c>
      <c r="G134" s="182"/>
      <c r="H134" s="183">
        <v>0</v>
      </c>
      <c r="I134" s="121">
        <f t="shared" si="155"/>
        <v>0</v>
      </c>
      <c r="J134" s="122">
        <f t="shared" si="156"/>
        <v>0</v>
      </c>
      <c r="K134" s="184">
        <v>0</v>
      </c>
      <c r="L134" s="121">
        <f t="shared" si="157"/>
        <v>0</v>
      </c>
      <c r="M134" s="122">
        <f t="shared" si="158"/>
        <v>0</v>
      </c>
      <c r="N134" s="122">
        <f t="shared" si="159"/>
        <v>0</v>
      </c>
      <c r="O134" s="122">
        <v>0</v>
      </c>
      <c r="P134" s="120">
        <f t="shared" si="160"/>
        <v>0</v>
      </c>
      <c r="Q134" s="121">
        <v>0</v>
      </c>
      <c r="R134" s="121">
        <f t="shared" si="108"/>
        <v>0</v>
      </c>
      <c r="S134" s="122">
        <f t="shared" si="109"/>
        <v>0</v>
      </c>
      <c r="T134" s="122"/>
      <c r="U134" s="120">
        <f t="shared" ref="U134:U181" si="205">P134+S134-T134</f>
        <v>0</v>
      </c>
      <c r="V134" s="121">
        <v>0</v>
      </c>
      <c r="W134" s="121">
        <f t="shared" ref="W134:W181" si="206">V134-Q134</f>
        <v>0</v>
      </c>
      <c r="X134" s="122">
        <f t="shared" ref="X134:X181" si="207">W134*4.54</f>
        <v>0</v>
      </c>
      <c r="Y134" s="122"/>
      <c r="Z134" s="120">
        <f t="shared" ref="Z134:Z181" si="208">U134+X134-Y134</f>
        <v>0</v>
      </c>
      <c r="AA134" s="121">
        <f>VLOOKUP(B134,Лист3!$A$2:$C$175,3,FALSE)</f>
        <v>0</v>
      </c>
      <c r="AB134" s="121">
        <f t="shared" ref="AB134:AB148" si="209">AA134-V134</f>
        <v>0</v>
      </c>
      <c r="AC134" s="122">
        <f t="shared" ref="AC134:AC148" si="210">AB134*4.54</f>
        <v>0</v>
      </c>
      <c r="AD134" s="122"/>
      <c r="AE134" s="120">
        <f t="shared" ref="AE134:AE181" si="211">Z134+AC134-AD134</f>
        <v>0</v>
      </c>
      <c r="AF134" s="121">
        <f>VLOOKUP(A134,Лист4!$A$2:$F$175,6,FALSE)</f>
        <v>0</v>
      </c>
      <c r="AG134" s="121">
        <f t="shared" ref="AG134:AG148" si="212">AF134-AA134</f>
        <v>0</v>
      </c>
      <c r="AH134" s="122">
        <f t="shared" ref="AH134:AH148" si="213">AG134*4.54</f>
        <v>0</v>
      </c>
      <c r="AI134" s="122"/>
      <c r="AJ134" s="120">
        <f t="shared" ref="AJ134:AJ181" si="214">AE134+AH134-AI134</f>
        <v>0</v>
      </c>
      <c r="AK134" s="121">
        <f>VLOOKUP(A134,Лист6!$A$2:$F$175,6,FALSE)</f>
        <v>0</v>
      </c>
      <c r="AL134" s="121">
        <f t="shared" ref="AL134:AL148" si="215">AK134-AF134</f>
        <v>0</v>
      </c>
      <c r="AM134" s="122">
        <f t="shared" ref="AM134:AM148" si="216">AL134*4.54</f>
        <v>0</v>
      </c>
      <c r="AN134" s="122"/>
      <c r="AO134" s="120">
        <f t="shared" ref="AO134:AO181" si="217">AJ134+AM134-AN134</f>
        <v>0</v>
      </c>
      <c r="AP134" s="123">
        <v>0</v>
      </c>
      <c r="AQ134" s="121">
        <f t="shared" ref="AQ134:AQ181" si="218">AP134-AK134</f>
        <v>0</v>
      </c>
      <c r="AR134" s="121">
        <f t="shared" ref="AR134:AR180" si="219">AQ134*4.54</f>
        <v>0</v>
      </c>
      <c r="AS134" s="121"/>
      <c r="AT134" s="120">
        <f t="shared" ref="AT134:AT181" si="220">AO134+AR134-AS134</f>
        <v>0</v>
      </c>
      <c r="AU134" s="123">
        <v>0</v>
      </c>
      <c r="AV134" s="121">
        <f t="shared" ref="AV134:AV179" si="221">AU134-AP134</f>
        <v>0</v>
      </c>
      <c r="AW134" s="122">
        <f t="shared" ref="AW134:AW181" si="222">AV134*4.54</f>
        <v>0</v>
      </c>
      <c r="AX134" s="121"/>
      <c r="AY134" s="120">
        <f t="shared" ref="AY134:AY181" si="223">AT134+AW134-AX134</f>
        <v>0</v>
      </c>
      <c r="AZ134" s="123">
        <v>0</v>
      </c>
      <c r="BA134" s="121">
        <f t="shared" si="172"/>
        <v>0</v>
      </c>
      <c r="BB134" s="122">
        <f t="shared" si="162"/>
        <v>0</v>
      </c>
      <c r="BC134" s="121"/>
      <c r="BD134" s="120">
        <f t="shared" ref="BD134:BD181" si="224">AY134+BB134-BC134</f>
        <v>0</v>
      </c>
      <c r="BE134" s="123">
        <v>0</v>
      </c>
      <c r="BF134" s="121">
        <f t="shared" ref="BF134:BF181" si="225">BE134-AZ134</f>
        <v>0</v>
      </c>
      <c r="BG134" s="122">
        <f t="shared" ref="BG134:BG181" si="226">BF134*4.81</f>
        <v>0</v>
      </c>
      <c r="BH134" s="121"/>
      <c r="BI134" s="120">
        <f t="shared" ref="BI134:BI181" si="227">BD134+BG134-BH134</f>
        <v>0</v>
      </c>
      <c r="BJ134" s="123">
        <v>0</v>
      </c>
      <c r="BK134" s="121">
        <f t="shared" ref="BK134:BK181" si="228">BJ134-BE134</f>
        <v>0</v>
      </c>
      <c r="BL134" s="122">
        <f t="shared" ref="BL134:BL181" si="229">BK134*4.81</f>
        <v>0</v>
      </c>
      <c r="BM134" s="121"/>
      <c r="BN134" s="120">
        <f t="shared" ref="BN134:BN181" si="230">BI134+BL134-BM134</f>
        <v>0</v>
      </c>
      <c r="BO134" s="123">
        <v>0</v>
      </c>
      <c r="BP134" s="121">
        <f t="shared" ref="BP134:BP181" si="231">BO134-BJ134</f>
        <v>0</v>
      </c>
      <c r="BQ134" s="122">
        <f t="shared" ref="BQ134:BQ181" si="232">BP134*4.81</f>
        <v>0</v>
      </c>
      <c r="BR134" s="121"/>
      <c r="BS134" s="120">
        <f t="shared" ref="BS134:BS181" si="233">BN134+BQ134-BR134</f>
        <v>0</v>
      </c>
      <c r="BT134" s="123">
        <v>0</v>
      </c>
      <c r="BU134" s="121">
        <f t="shared" ref="BU134:BU181" si="234">BT134-BO134</f>
        <v>0</v>
      </c>
      <c r="BV134" s="122">
        <f t="shared" ref="BV134:BV181" si="235">BU134*4.81</f>
        <v>0</v>
      </c>
      <c r="BW134" s="121"/>
      <c r="BX134" s="120">
        <f t="shared" ref="BX134:BX181" si="236">BS134+BV134-BW134</f>
        <v>0</v>
      </c>
      <c r="BY134" s="123">
        <v>0</v>
      </c>
      <c r="BZ134" s="111">
        <f t="shared" si="202"/>
        <v>0</v>
      </c>
      <c r="CA134" s="122">
        <f t="shared" ref="CA134:CA181" si="237">BZ134*4.81</f>
        <v>0</v>
      </c>
      <c r="CB134" s="121"/>
      <c r="CC134" s="120">
        <f t="shared" ref="CC134:CC181" si="238">BX134+CA134-CB134</f>
        <v>0</v>
      </c>
      <c r="CD134" s="123">
        <v>0</v>
      </c>
      <c r="CE134" s="111">
        <f t="shared" ref="CE134:CE181" si="239">CD134-BY134</f>
        <v>0</v>
      </c>
      <c r="CF134" s="122">
        <f t="shared" ref="CF134:CF181" si="240">CE134*4.81</f>
        <v>0</v>
      </c>
      <c r="CG134" s="121"/>
      <c r="CH134" s="120">
        <f t="shared" ref="CH134:CH181" si="241">CC134+CF134-CG134</f>
        <v>0</v>
      </c>
      <c r="CI134" s="123">
        <v>0</v>
      </c>
      <c r="CJ134" s="111">
        <f t="shared" si="165"/>
        <v>0</v>
      </c>
      <c r="CK134" s="122">
        <f t="shared" si="163"/>
        <v>0</v>
      </c>
      <c r="CL134" s="121"/>
      <c r="CM134" s="120">
        <f t="shared" si="164"/>
        <v>0</v>
      </c>
      <c r="CN134" s="121"/>
      <c r="CO134" s="196">
        <f t="shared" ref="CO134:CO181" si="242">CM134-CN134</f>
        <v>0</v>
      </c>
      <c r="CP134" s="111"/>
      <c r="CQ134" s="196">
        <f t="shared" ref="CQ134:CQ181" si="243">CO134-CP134</f>
        <v>0</v>
      </c>
      <c r="CR134" s="111"/>
      <c r="CS134" s="196">
        <f t="shared" ref="CS134:CS181" si="244">CQ134-CR134</f>
        <v>0</v>
      </c>
      <c r="CT134" s="111"/>
      <c r="CU134" s="196">
        <f t="shared" ref="CU134:CU181" si="245">CS134-CT134</f>
        <v>0</v>
      </c>
      <c r="CV134" s="111"/>
      <c r="CW134" s="196">
        <f t="shared" si="198"/>
        <v>0</v>
      </c>
      <c r="CX134" s="111"/>
      <c r="CY134" s="196">
        <f t="shared" si="199"/>
        <v>0</v>
      </c>
      <c r="CZ134" s="111"/>
      <c r="DA134" s="196">
        <f t="shared" si="200"/>
        <v>0</v>
      </c>
      <c r="DB134" s="111"/>
      <c r="DC134" s="196">
        <f t="shared" si="201"/>
        <v>0</v>
      </c>
      <c r="DD134" s="111"/>
      <c r="DE134" s="196">
        <f t="shared" si="203"/>
        <v>0</v>
      </c>
      <c r="DF134" s="111"/>
      <c r="DG134" s="196">
        <f t="shared" si="204"/>
        <v>0</v>
      </c>
      <c r="DH134" s="111"/>
      <c r="DI134" s="196">
        <f t="shared" si="178"/>
        <v>0</v>
      </c>
      <c r="DJ134" s="111"/>
      <c r="DK134" s="196">
        <f t="shared" si="179"/>
        <v>0</v>
      </c>
      <c r="DL134" s="111"/>
      <c r="DM134" s="196">
        <f t="shared" si="180"/>
        <v>0</v>
      </c>
      <c r="DN134" s="111"/>
      <c r="DO134" s="196">
        <f t="shared" si="181"/>
        <v>0</v>
      </c>
      <c r="DP134" s="111"/>
      <c r="DQ134" s="196">
        <f t="shared" si="182"/>
        <v>0</v>
      </c>
      <c r="DR134" s="111"/>
      <c r="DS134" s="196">
        <f t="shared" si="183"/>
        <v>0</v>
      </c>
      <c r="DT134" s="111"/>
      <c r="DU134" s="196">
        <f t="shared" si="184"/>
        <v>0</v>
      </c>
      <c r="DV134" s="111"/>
      <c r="DW134" s="196">
        <f t="shared" si="185"/>
        <v>0</v>
      </c>
      <c r="DX134" s="111"/>
      <c r="DY134" s="196">
        <f t="shared" si="186"/>
        <v>0</v>
      </c>
      <c r="DZ134" s="111"/>
      <c r="EA134" s="196">
        <f t="shared" si="187"/>
        <v>0</v>
      </c>
      <c r="EB134" s="111"/>
      <c r="EC134" s="196">
        <f t="shared" si="188"/>
        <v>0</v>
      </c>
      <c r="ED134" s="111"/>
      <c r="EE134" s="196">
        <f t="shared" si="189"/>
        <v>0</v>
      </c>
      <c r="EF134" s="111"/>
      <c r="EG134" s="196">
        <f t="shared" si="190"/>
        <v>0</v>
      </c>
      <c r="EH134" s="111"/>
      <c r="EI134" s="196">
        <f t="shared" si="191"/>
        <v>0</v>
      </c>
      <c r="EJ134" s="111"/>
      <c r="EK134" s="196">
        <f t="shared" si="192"/>
        <v>0</v>
      </c>
      <c r="EL134" s="111"/>
      <c r="EM134" s="196">
        <f t="shared" si="193"/>
        <v>0</v>
      </c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55"/>
        <v>1139.0820000000001</v>
      </c>
      <c r="J135" s="122">
        <f t="shared" si="156"/>
        <v>4761.36276</v>
      </c>
      <c r="K135" s="184">
        <v>3166.0920000000001</v>
      </c>
      <c r="L135" s="121">
        <f t="shared" si="157"/>
        <v>2027.01</v>
      </c>
      <c r="M135" s="122">
        <f t="shared" si="158"/>
        <v>9202.6254000000008</v>
      </c>
      <c r="N135" s="122">
        <f t="shared" si="159"/>
        <v>13963.988160000001</v>
      </c>
      <c r="O135" s="122">
        <v>0</v>
      </c>
      <c r="P135" s="120">
        <f t="shared" si="160"/>
        <v>13963.988160000001</v>
      </c>
      <c r="Q135" s="121">
        <v>3447.0169999999998</v>
      </c>
      <c r="R135" s="121">
        <f t="shared" ref="R135:R181" si="246">Q135-K135</f>
        <v>280.92499999999973</v>
      </c>
      <c r="S135" s="122">
        <f t="shared" ref="S135:S181" si="247">R135*4.54</f>
        <v>1275.3994999999989</v>
      </c>
      <c r="T135" s="122"/>
      <c r="U135" s="120">
        <f t="shared" si="205"/>
        <v>15239.38766</v>
      </c>
      <c r="V135" s="121">
        <v>4507.0709999999999</v>
      </c>
      <c r="W135" s="121">
        <f t="shared" si="206"/>
        <v>1060.0540000000001</v>
      </c>
      <c r="X135" s="122">
        <f t="shared" si="207"/>
        <v>4812.64516</v>
      </c>
      <c r="Y135" s="122"/>
      <c r="Z135" s="120">
        <f t="shared" si="208"/>
        <v>20052.03282</v>
      </c>
      <c r="AA135" s="121">
        <f>VLOOKUP(B135,Лист3!$A$2:$C$175,3,FALSE)</f>
        <v>5062.067</v>
      </c>
      <c r="AB135" s="121">
        <f t="shared" si="209"/>
        <v>554.99600000000009</v>
      </c>
      <c r="AC135" s="122">
        <f t="shared" si="210"/>
        <v>2519.6818400000006</v>
      </c>
      <c r="AD135" s="122"/>
      <c r="AE135" s="120">
        <f t="shared" si="211"/>
        <v>22571.714660000001</v>
      </c>
      <c r="AF135" s="121">
        <f>VLOOKUP(A135,Лист4!$A$2:$F$175,6,FALSE)</f>
        <v>6502.0559999999996</v>
      </c>
      <c r="AG135" s="121">
        <f t="shared" si="212"/>
        <v>1439.9889999999996</v>
      </c>
      <c r="AH135" s="122">
        <f t="shared" si="213"/>
        <v>6537.5500599999978</v>
      </c>
      <c r="AI135" s="122"/>
      <c r="AJ135" s="120">
        <f t="shared" si="214"/>
        <v>29109.264719999999</v>
      </c>
      <c r="AK135" s="121">
        <f>VLOOKUP(A135,Лист6!$A$2:$F$175,6,FALSE)</f>
        <v>7588.02</v>
      </c>
      <c r="AL135" s="121">
        <f t="shared" si="215"/>
        <v>1085.9640000000009</v>
      </c>
      <c r="AM135" s="122">
        <f t="shared" si="216"/>
        <v>4930.2765600000039</v>
      </c>
      <c r="AN135" s="122"/>
      <c r="AO135" s="120">
        <f t="shared" si="217"/>
        <v>34039.541280000005</v>
      </c>
      <c r="AP135" s="123">
        <v>8180.0209999999997</v>
      </c>
      <c r="AQ135" s="121">
        <f t="shared" si="218"/>
        <v>592.00099999999929</v>
      </c>
      <c r="AR135" s="121">
        <f t="shared" si="219"/>
        <v>2687.684539999997</v>
      </c>
      <c r="AS135" s="121"/>
      <c r="AT135" s="120">
        <f t="shared" si="220"/>
        <v>36727.22582</v>
      </c>
      <c r="AU135" s="123">
        <v>8829.0460000000003</v>
      </c>
      <c r="AV135" s="121">
        <f t="shared" si="221"/>
        <v>649.02500000000055</v>
      </c>
      <c r="AW135" s="122">
        <f t="shared" si="222"/>
        <v>2946.5735000000027</v>
      </c>
      <c r="AX135" s="121"/>
      <c r="AY135" s="120">
        <f t="shared" si="223"/>
        <v>39673.799320000006</v>
      </c>
      <c r="AZ135" s="123">
        <v>9271.0069999999996</v>
      </c>
      <c r="BA135" s="121">
        <f t="shared" si="172"/>
        <v>441.96099999999933</v>
      </c>
      <c r="BB135" s="122">
        <f t="shared" ref="BB135:BB181" si="248">BA135*4.81</f>
        <v>2125.8324099999968</v>
      </c>
      <c r="BC135" s="121"/>
      <c r="BD135" s="120">
        <f t="shared" si="224"/>
        <v>41799.631730000001</v>
      </c>
      <c r="BE135" s="123">
        <v>9563.0149999999994</v>
      </c>
      <c r="BF135" s="121">
        <f t="shared" si="225"/>
        <v>292.00799999999981</v>
      </c>
      <c r="BG135" s="122">
        <f t="shared" si="226"/>
        <v>1404.558479999999</v>
      </c>
      <c r="BH135" s="121"/>
      <c r="BI135" s="120">
        <f t="shared" si="227"/>
        <v>43204.190210000001</v>
      </c>
      <c r="BJ135" s="123">
        <v>10322.079</v>
      </c>
      <c r="BK135" s="121">
        <f t="shared" si="228"/>
        <v>759.06400000000031</v>
      </c>
      <c r="BL135" s="122">
        <f t="shared" si="229"/>
        <v>3651.0978400000013</v>
      </c>
      <c r="BM135" s="121"/>
      <c r="BN135" s="120">
        <f t="shared" si="230"/>
        <v>46855.288050000003</v>
      </c>
      <c r="BO135" s="123">
        <v>11194.072</v>
      </c>
      <c r="BP135" s="121">
        <f t="shared" si="231"/>
        <v>871.99300000000039</v>
      </c>
      <c r="BQ135" s="122">
        <f t="shared" si="232"/>
        <v>4194.2863300000017</v>
      </c>
      <c r="BR135" s="121"/>
      <c r="BS135" s="120">
        <f t="shared" si="233"/>
        <v>51049.574380000005</v>
      </c>
      <c r="BT135" s="123">
        <v>12471.02</v>
      </c>
      <c r="BU135" s="121">
        <f t="shared" si="234"/>
        <v>1276.9480000000003</v>
      </c>
      <c r="BV135" s="122">
        <f t="shared" si="235"/>
        <v>6142.1198800000011</v>
      </c>
      <c r="BW135" s="121"/>
      <c r="BX135" s="120">
        <f t="shared" si="236"/>
        <v>57191.694260000004</v>
      </c>
      <c r="BY135" s="123">
        <v>14903.31</v>
      </c>
      <c r="BZ135" s="111">
        <f t="shared" si="202"/>
        <v>2432.2899999999991</v>
      </c>
      <c r="CA135" s="122">
        <f t="shared" si="237"/>
        <v>11699.314899999994</v>
      </c>
      <c r="CB135" s="121"/>
      <c r="CC135" s="180">
        <f t="shared" si="238"/>
        <v>68891.009160000001</v>
      </c>
      <c r="CD135" s="170">
        <v>15489.038</v>
      </c>
      <c r="CE135" s="111">
        <f t="shared" si="239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49">CJ135*4.81</f>
        <v>0</v>
      </c>
      <c r="CL135" s="121"/>
      <c r="CM135" s="180">
        <f t="shared" ref="CM135:CM181" si="250">CH135+CK135-CL135</f>
        <v>41708.360840000008</v>
      </c>
      <c r="CN135" s="121"/>
      <c r="CO135" s="196">
        <f t="shared" si="242"/>
        <v>41708.360840000008</v>
      </c>
      <c r="CP135" s="111"/>
      <c r="CQ135" s="196">
        <f t="shared" si="243"/>
        <v>41708.360840000008</v>
      </c>
      <c r="CR135" s="111"/>
      <c r="CS135" s="196">
        <f t="shared" si="244"/>
        <v>41708.360840000008</v>
      </c>
      <c r="CT135" s="111"/>
      <c r="CU135" s="196">
        <f t="shared" si="245"/>
        <v>41708.360840000008</v>
      </c>
      <c r="CV135" s="111"/>
      <c r="CW135" s="196">
        <f t="shared" si="198"/>
        <v>41708.360840000008</v>
      </c>
      <c r="CX135" s="111"/>
      <c r="CY135" s="196">
        <f t="shared" si="199"/>
        <v>41708.360840000008</v>
      </c>
      <c r="CZ135" s="111"/>
      <c r="DA135" s="196">
        <f t="shared" si="200"/>
        <v>41708.360840000008</v>
      </c>
      <c r="DB135" s="111"/>
      <c r="DC135" s="196">
        <f t="shared" si="201"/>
        <v>41708.360840000008</v>
      </c>
      <c r="DD135" s="111"/>
      <c r="DE135" s="196">
        <f t="shared" si="203"/>
        <v>41708.360840000008</v>
      </c>
      <c r="DF135" s="111"/>
      <c r="DG135" s="196">
        <f t="shared" si="204"/>
        <v>41708.360840000008</v>
      </c>
      <c r="DH135" s="111"/>
      <c r="DI135" s="196">
        <f t="shared" si="178"/>
        <v>41708.360840000008</v>
      </c>
      <c r="DJ135" s="111"/>
      <c r="DK135" s="196">
        <f t="shared" si="179"/>
        <v>41708.360840000008</v>
      </c>
      <c r="DL135" s="111"/>
      <c r="DM135" s="196">
        <f t="shared" si="180"/>
        <v>41708.360840000008</v>
      </c>
      <c r="DN135" s="111"/>
      <c r="DO135" s="196">
        <f t="shared" si="181"/>
        <v>41708.360840000008</v>
      </c>
      <c r="DP135" s="111"/>
      <c r="DQ135" s="196">
        <f t="shared" si="182"/>
        <v>41708.360840000008</v>
      </c>
      <c r="DR135" s="111"/>
      <c r="DS135" s="196">
        <f t="shared" si="183"/>
        <v>41708.360840000008</v>
      </c>
      <c r="DT135" s="111"/>
      <c r="DU135" s="196">
        <f t="shared" si="184"/>
        <v>41708.360840000008</v>
      </c>
      <c r="DV135" s="111"/>
      <c r="DW135" s="196">
        <f t="shared" si="185"/>
        <v>41708.360840000008</v>
      </c>
      <c r="DX135" s="111"/>
      <c r="DY135" s="196">
        <f t="shared" si="186"/>
        <v>41708.360840000008</v>
      </c>
      <c r="DZ135" s="111"/>
      <c r="EA135" s="196">
        <f t="shared" si="187"/>
        <v>41708.360840000008</v>
      </c>
      <c r="EB135" s="111"/>
      <c r="EC135" s="196">
        <f t="shared" si="188"/>
        <v>41708.360840000008</v>
      </c>
      <c r="ED135" s="111"/>
      <c r="EE135" s="196">
        <f t="shared" si="189"/>
        <v>41708.360840000008</v>
      </c>
      <c r="EF135" s="111"/>
      <c r="EG135" s="196">
        <f t="shared" si="190"/>
        <v>41708.360840000008</v>
      </c>
      <c r="EH135" s="111"/>
      <c r="EI135" s="196">
        <f t="shared" si="191"/>
        <v>41708.360840000008</v>
      </c>
      <c r="EJ135" s="111"/>
      <c r="EK135" s="196">
        <f t="shared" si="192"/>
        <v>41708.360840000008</v>
      </c>
      <c r="EL135" s="111"/>
      <c r="EM135" s="196">
        <f t="shared" si="193"/>
        <v>41708.360840000008</v>
      </c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51">H136-E136</f>
        <v>83.022000000000006</v>
      </c>
      <c r="J136" s="224">
        <f t="shared" ref="J136:J181" si="252">I136*4.18</f>
        <v>347.03196000000003</v>
      </c>
      <c r="K136" s="225">
        <v>138.09800000000001</v>
      </c>
      <c r="L136" s="96">
        <f t="shared" ref="L136:L181" si="253">K136-H136</f>
        <v>47.035000000000011</v>
      </c>
      <c r="M136" s="224">
        <f t="shared" ref="M136:M181" si="254">L136*4.54</f>
        <v>213.53890000000004</v>
      </c>
      <c r="N136" s="224">
        <f t="shared" ref="N136:N181" si="255">G136+J136+M136</f>
        <v>560.57086000000004</v>
      </c>
      <c r="O136" s="224">
        <v>0</v>
      </c>
      <c r="P136" s="226">
        <f t="shared" ref="P136:P181" si="256">C136+N136-O136</f>
        <v>594.17086000000006</v>
      </c>
      <c r="Q136" s="96">
        <v>138.09800000000001</v>
      </c>
      <c r="R136" s="96">
        <f t="shared" si="246"/>
        <v>0</v>
      </c>
      <c r="S136" s="224">
        <f t="shared" si="247"/>
        <v>0</v>
      </c>
      <c r="T136" s="224"/>
      <c r="U136" s="240">
        <f t="shared" si="205"/>
        <v>594.17086000000006</v>
      </c>
      <c r="V136" s="96">
        <v>138.09800000000001</v>
      </c>
      <c r="W136" s="104">
        <f t="shared" si="206"/>
        <v>0</v>
      </c>
      <c r="X136" s="241">
        <f t="shared" si="207"/>
        <v>0</v>
      </c>
      <c r="Y136" s="241">
        <v>600</v>
      </c>
      <c r="Z136" s="240">
        <f t="shared" si="208"/>
        <v>-5.8291399999999385</v>
      </c>
      <c r="AA136" s="104">
        <f>VLOOKUP(B136,Лист3!$A$2:$C$175,3,FALSE)</f>
        <v>138.09800000000001</v>
      </c>
      <c r="AB136" s="104">
        <f t="shared" si="209"/>
        <v>0</v>
      </c>
      <c r="AC136" s="241">
        <f t="shared" si="210"/>
        <v>0</v>
      </c>
      <c r="AD136" s="241"/>
      <c r="AE136" s="240">
        <f t="shared" si="211"/>
        <v>-5.8291399999999385</v>
      </c>
      <c r="AF136" s="104">
        <f>VLOOKUP(A136,Лист4!$A$2:$F$175,6,FALSE)</f>
        <v>138.09800000000001</v>
      </c>
      <c r="AG136" s="104">
        <f t="shared" si="212"/>
        <v>0</v>
      </c>
      <c r="AH136" s="241">
        <f t="shared" si="213"/>
        <v>0</v>
      </c>
      <c r="AI136" s="241"/>
      <c r="AJ136" s="240">
        <f t="shared" si="214"/>
        <v>-5.8291399999999385</v>
      </c>
      <c r="AK136" s="104">
        <f>VLOOKUP(A136,Лист6!$A$2:$F$175,6,FALSE)</f>
        <v>147.01300000000001</v>
      </c>
      <c r="AL136" s="104">
        <f t="shared" si="215"/>
        <v>8.914999999999992</v>
      </c>
      <c r="AM136" s="241">
        <f t="shared" si="216"/>
        <v>40.474099999999964</v>
      </c>
      <c r="AN136" s="241"/>
      <c r="AO136" s="240">
        <f t="shared" si="217"/>
        <v>34.644960000000026</v>
      </c>
      <c r="AP136" s="103">
        <v>178.06</v>
      </c>
      <c r="AQ136" s="104">
        <f t="shared" si="218"/>
        <v>31.046999999999997</v>
      </c>
      <c r="AR136" s="104">
        <f t="shared" si="219"/>
        <v>140.95337999999998</v>
      </c>
      <c r="AS136" s="104"/>
      <c r="AT136" s="240">
        <f t="shared" si="220"/>
        <v>175.59834000000001</v>
      </c>
      <c r="AU136" s="103">
        <v>180.09299999999999</v>
      </c>
      <c r="AV136" s="104">
        <f t="shared" si="221"/>
        <v>2.032999999999987</v>
      </c>
      <c r="AW136" s="241">
        <f t="shared" si="222"/>
        <v>9.2298199999999415</v>
      </c>
      <c r="AX136" s="104"/>
      <c r="AY136" s="240">
        <f t="shared" si="223"/>
        <v>184.82815999999994</v>
      </c>
      <c r="AZ136" s="103">
        <v>180.09299999999999</v>
      </c>
      <c r="BA136" s="104">
        <f t="shared" si="172"/>
        <v>0</v>
      </c>
      <c r="BB136" s="224">
        <f t="shared" si="248"/>
        <v>0</v>
      </c>
      <c r="BC136" s="104"/>
      <c r="BD136" s="240">
        <f t="shared" si="224"/>
        <v>184.82815999999994</v>
      </c>
      <c r="BE136" s="103">
        <v>180.09299999999999</v>
      </c>
      <c r="BF136" s="104">
        <f t="shared" si="225"/>
        <v>0</v>
      </c>
      <c r="BG136" s="224">
        <f t="shared" si="226"/>
        <v>0</v>
      </c>
      <c r="BH136" s="104"/>
      <c r="BI136" s="240">
        <f t="shared" si="227"/>
        <v>184.82815999999994</v>
      </c>
      <c r="BJ136" s="103">
        <v>180.09299999999999</v>
      </c>
      <c r="BK136" s="104">
        <f t="shared" si="228"/>
        <v>0</v>
      </c>
      <c r="BL136" s="224">
        <f t="shared" si="229"/>
        <v>0</v>
      </c>
      <c r="BM136" s="104"/>
      <c r="BN136" s="226">
        <f t="shared" si="230"/>
        <v>184.82815999999994</v>
      </c>
      <c r="BO136" s="103"/>
      <c r="BP136" s="96">
        <f t="shared" si="231"/>
        <v>-180.09299999999999</v>
      </c>
      <c r="BQ136" s="224">
        <f t="shared" si="232"/>
        <v>-866.24732999999992</v>
      </c>
      <c r="BR136" s="104"/>
      <c r="BS136" s="226">
        <f t="shared" si="233"/>
        <v>-681.41917000000001</v>
      </c>
      <c r="BT136" s="103"/>
      <c r="BU136" s="96">
        <f t="shared" si="234"/>
        <v>0</v>
      </c>
      <c r="BV136" s="224">
        <f t="shared" si="235"/>
        <v>0</v>
      </c>
      <c r="BW136" s="104"/>
      <c r="BX136" s="226">
        <f t="shared" si="236"/>
        <v>-681.41917000000001</v>
      </c>
      <c r="BY136" s="103"/>
      <c r="BZ136" s="217">
        <f t="shared" si="202"/>
        <v>0</v>
      </c>
      <c r="CA136" s="224">
        <f t="shared" si="237"/>
        <v>0</v>
      </c>
      <c r="CB136" s="104"/>
      <c r="CC136" s="226">
        <f t="shared" si="238"/>
        <v>-681.41917000000001</v>
      </c>
      <c r="CD136" s="103"/>
      <c r="CE136" s="217">
        <f t="shared" si="239"/>
        <v>0</v>
      </c>
      <c r="CF136" s="224">
        <f t="shared" si="240"/>
        <v>0</v>
      </c>
      <c r="CG136" s="104"/>
      <c r="CH136" s="226">
        <f t="shared" si="241"/>
        <v>-681.41917000000001</v>
      </c>
      <c r="CI136" s="103"/>
      <c r="CJ136" s="217">
        <f t="shared" si="165"/>
        <v>0</v>
      </c>
      <c r="CK136" s="224">
        <f t="shared" si="249"/>
        <v>0</v>
      </c>
      <c r="CL136" s="104"/>
      <c r="CM136" s="226">
        <f t="shared" si="250"/>
        <v>-681.41917000000001</v>
      </c>
      <c r="CN136" s="104"/>
      <c r="CO136" s="288">
        <f t="shared" si="242"/>
        <v>-681.41917000000001</v>
      </c>
      <c r="CP136" s="104"/>
      <c r="CQ136" s="288">
        <f t="shared" si="243"/>
        <v>-681.41917000000001</v>
      </c>
      <c r="CR136" s="104"/>
      <c r="CS136" s="289">
        <f t="shared" si="244"/>
        <v>-681.41917000000001</v>
      </c>
      <c r="CT136" s="104"/>
      <c r="CU136" s="289">
        <f t="shared" si="245"/>
        <v>-681.41917000000001</v>
      </c>
      <c r="CV136" s="104"/>
      <c r="CW136" s="289">
        <f t="shared" si="198"/>
        <v>-681.41917000000001</v>
      </c>
      <c r="CX136" s="104"/>
      <c r="CY136" s="289">
        <f t="shared" si="199"/>
        <v>-681.41917000000001</v>
      </c>
      <c r="CZ136" s="104"/>
      <c r="DA136" s="289">
        <f t="shared" si="200"/>
        <v>-681.41917000000001</v>
      </c>
      <c r="DB136" s="104"/>
      <c r="DC136" s="289">
        <f t="shared" si="201"/>
        <v>-681.41917000000001</v>
      </c>
      <c r="DD136" s="104"/>
      <c r="DE136" s="289">
        <f t="shared" si="203"/>
        <v>-681.41917000000001</v>
      </c>
      <c r="DF136" s="104"/>
      <c r="DG136" s="289">
        <f t="shared" si="204"/>
        <v>-681.41917000000001</v>
      </c>
      <c r="DH136" s="104"/>
      <c r="DI136" s="289">
        <f t="shared" si="178"/>
        <v>-681.41917000000001</v>
      </c>
      <c r="DJ136" s="104"/>
      <c r="DK136" s="289">
        <f t="shared" si="179"/>
        <v>-681.41917000000001</v>
      </c>
      <c r="DL136" s="104"/>
      <c r="DM136" s="289">
        <f t="shared" si="180"/>
        <v>-681.41917000000001</v>
      </c>
      <c r="DN136" s="104"/>
      <c r="DO136" s="289">
        <f t="shared" si="181"/>
        <v>-681.41917000000001</v>
      </c>
      <c r="DP136" s="104"/>
      <c r="DQ136" s="289">
        <f t="shared" si="182"/>
        <v>-681.41917000000001</v>
      </c>
      <c r="DR136" s="104"/>
      <c r="DS136" s="289">
        <f t="shared" si="183"/>
        <v>-681.41917000000001</v>
      </c>
      <c r="DT136" s="104"/>
      <c r="DU136" s="289">
        <f t="shared" si="184"/>
        <v>-681.41917000000001</v>
      </c>
      <c r="DV136" s="104"/>
      <c r="DW136" s="289">
        <f t="shared" si="185"/>
        <v>-681.41917000000001</v>
      </c>
      <c r="DX136" s="104"/>
      <c r="DY136" s="289">
        <f t="shared" si="186"/>
        <v>-681.41917000000001</v>
      </c>
      <c r="DZ136" s="104"/>
      <c r="EA136" s="289">
        <f t="shared" si="187"/>
        <v>-681.41917000000001</v>
      </c>
      <c r="EB136" s="104"/>
      <c r="EC136" s="289">
        <f t="shared" si="188"/>
        <v>-681.41917000000001</v>
      </c>
      <c r="ED136" s="104"/>
      <c r="EE136" s="289">
        <f t="shared" si="189"/>
        <v>-681.41917000000001</v>
      </c>
      <c r="EF136" s="104"/>
      <c r="EG136" s="289">
        <f t="shared" si="190"/>
        <v>-681.41917000000001</v>
      </c>
      <c r="EH136" s="104"/>
      <c r="EI136" s="289">
        <f t="shared" si="191"/>
        <v>-681.41917000000001</v>
      </c>
      <c r="EJ136" s="104"/>
      <c r="EK136" s="289">
        <f t="shared" si="192"/>
        <v>-681.41917000000001</v>
      </c>
      <c r="EL136" s="104"/>
      <c r="EM136" s="289">
        <f t="shared" si="193"/>
        <v>-681.41917000000001</v>
      </c>
    </row>
    <row r="137" spans="1:246" s="89" customFormat="1" ht="15.75" customHeight="1" thickBot="1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51"/>
        <v>29.014999999999986</v>
      </c>
      <c r="J137" s="224">
        <f t="shared" si="252"/>
        <v>121.28269999999993</v>
      </c>
      <c r="K137" s="225">
        <v>280.03899999999999</v>
      </c>
      <c r="L137" s="96">
        <f t="shared" si="253"/>
        <v>163.96600000000001</v>
      </c>
      <c r="M137" s="224">
        <f t="shared" si="254"/>
        <v>744.40564000000006</v>
      </c>
      <c r="N137" s="224">
        <f t="shared" si="255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46"/>
        <v>5.0450000000000159</v>
      </c>
      <c r="S137" s="224">
        <f t="shared" si="247"/>
        <v>22.904300000000074</v>
      </c>
      <c r="T137" s="224"/>
      <c r="U137" s="226">
        <f t="shared" si="205"/>
        <v>-349.39569999999992</v>
      </c>
      <c r="V137" s="96">
        <v>308.03100000000001</v>
      </c>
      <c r="W137" s="96">
        <f t="shared" si="206"/>
        <v>22.947000000000003</v>
      </c>
      <c r="X137" s="224">
        <f t="shared" si="207"/>
        <v>104.17938000000001</v>
      </c>
      <c r="Y137" s="224"/>
      <c r="Z137" s="226">
        <f t="shared" si="208"/>
        <v>-245.21631999999991</v>
      </c>
      <c r="AA137" s="96">
        <f>VLOOKUP(B137,Лист3!$A$2:$C$175,3,FALSE)</f>
        <v>339.04899999999998</v>
      </c>
      <c r="AB137" s="96">
        <f t="shared" si="209"/>
        <v>31.017999999999972</v>
      </c>
      <c r="AC137" s="224">
        <f t="shared" si="210"/>
        <v>140.82171999999989</v>
      </c>
      <c r="AD137" s="224">
        <v>1000</v>
      </c>
      <c r="AE137" s="226">
        <f t="shared" si="211"/>
        <v>-1104.3946000000001</v>
      </c>
      <c r="AF137" s="96">
        <f>VLOOKUP(A137,Лист4!$A$2:$F$175,6,FALSE)</f>
        <v>368.017</v>
      </c>
      <c r="AG137" s="96">
        <f t="shared" si="212"/>
        <v>28.968000000000018</v>
      </c>
      <c r="AH137" s="224">
        <f t="shared" si="213"/>
        <v>131.51472000000007</v>
      </c>
      <c r="AI137" s="224"/>
      <c r="AJ137" s="226">
        <f t="shared" si="214"/>
        <v>-972.87987999999996</v>
      </c>
      <c r="AK137" s="96">
        <f>VLOOKUP(A137,Лист6!$A$2:$F$175,6,FALSE)</f>
        <v>407.01799999999997</v>
      </c>
      <c r="AL137" s="96">
        <f t="shared" si="215"/>
        <v>39.000999999999976</v>
      </c>
      <c r="AM137" s="224">
        <f t="shared" si="216"/>
        <v>177.06453999999988</v>
      </c>
      <c r="AN137" s="224">
        <v>1000</v>
      </c>
      <c r="AO137" s="226">
        <f t="shared" si="217"/>
        <v>-1795.8153400000001</v>
      </c>
      <c r="AP137" s="91">
        <v>435.03300000000002</v>
      </c>
      <c r="AQ137" s="96">
        <f t="shared" si="218"/>
        <v>28.015000000000043</v>
      </c>
      <c r="AR137" s="96">
        <f t="shared" si="219"/>
        <v>127.18810000000019</v>
      </c>
      <c r="AS137" s="96"/>
      <c r="AT137" s="226">
        <f t="shared" si="220"/>
        <v>-1668.6272399999998</v>
      </c>
      <c r="AU137" s="91">
        <v>470.07900000000001</v>
      </c>
      <c r="AV137" s="96">
        <f t="shared" si="221"/>
        <v>35.045999999999992</v>
      </c>
      <c r="AW137" s="224">
        <f t="shared" si="222"/>
        <v>159.10883999999996</v>
      </c>
      <c r="AX137" s="96"/>
      <c r="AY137" s="226">
        <f t="shared" si="223"/>
        <v>-1509.5183999999999</v>
      </c>
      <c r="AZ137" s="91">
        <v>565.03200000000004</v>
      </c>
      <c r="BA137" s="96">
        <f t="shared" si="172"/>
        <v>94.953000000000031</v>
      </c>
      <c r="BB137" s="224">
        <f t="shared" si="248"/>
        <v>456.72393000000011</v>
      </c>
      <c r="BC137" s="96"/>
      <c r="BD137" s="226">
        <f t="shared" si="224"/>
        <v>-1052.7944699999998</v>
      </c>
      <c r="BE137" s="91">
        <v>624.048</v>
      </c>
      <c r="BF137" s="96">
        <f t="shared" si="225"/>
        <v>59.015999999999963</v>
      </c>
      <c r="BG137" s="224">
        <f t="shared" si="226"/>
        <v>283.86695999999978</v>
      </c>
      <c r="BH137" s="96"/>
      <c r="BI137" s="226">
        <f t="shared" si="227"/>
        <v>-768.92750999999998</v>
      </c>
      <c r="BJ137" s="91">
        <v>729.06100000000004</v>
      </c>
      <c r="BK137" s="96">
        <f t="shared" si="228"/>
        <v>105.01300000000003</v>
      </c>
      <c r="BL137" s="224">
        <f t="shared" si="229"/>
        <v>505.11253000000011</v>
      </c>
      <c r="BM137" s="96">
        <v>500</v>
      </c>
      <c r="BN137" s="226">
        <f t="shared" si="230"/>
        <v>-763.81497999999988</v>
      </c>
      <c r="BO137" s="91">
        <v>781.05899999999997</v>
      </c>
      <c r="BP137" s="96">
        <f t="shared" si="231"/>
        <v>51.997999999999934</v>
      </c>
      <c r="BQ137" s="224">
        <f t="shared" si="232"/>
        <v>250.11037999999965</v>
      </c>
      <c r="BR137" s="96">
        <v>500</v>
      </c>
      <c r="BS137" s="226">
        <f t="shared" si="233"/>
        <v>-1013.7046000000003</v>
      </c>
      <c r="BT137" s="91">
        <v>827.05899999999997</v>
      </c>
      <c r="BU137" s="96">
        <f t="shared" si="234"/>
        <v>46</v>
      </c>
      <c r="BV137" s="224">
        <f t="shared" si="235"/>
        <v>221.26</v>
      </c>
      <c r="BW137" s="96">
        <v>500</v>
      </c>
      <c r="BX137" s="226">
        <f t="shared" si="236"/>
        <v>-1292.4446000000003</v>
      </c>
      <c r="BY137" s="91">
        <v>949.07899999999995</v>
      </c>
      <c r="BZ137" s="217">
        <f t="shared" si="202"/>
        <v>122.01999999999998</v>
      </c>
      <c r="CA137" s="224">
        <f>BZ137*4.81</f>
        <v>586.91619999999989</v>
      </c>
      <c r="CB137" s="96"/>
      <c r="CC137" s="226">
        <f t="shared" si="238"/>
        <v>-705.52840000000037</v>
      </c>
      <c r="CD137" s="91">
        <v>973.04899999999998</v>
      </c>
      <c r="CE137" s="217">
        <f t="shared" si="239"/>
        <v>23.970000000000027</v>
      </c>
      <c r="CF137" s="224">
        <f t="shared" si="240"/>
        <v>115.29570000000012</v>
      </c>
      <c r="CG137" s="96"/>
      <c r="CH137" s="226">
        <f t="shared" si="241"/>
        <v>-590.23270000000025</v>
      </c>
      <c r="CI137" s="91">
        <v>1006.076</v>
      </c>
      <c r="CJ137" s="217">
        <f t="shared" si="165"/>
        <v>33.027000000000044</v>
      </c>
      <c r="CK137" s="224">
        <f t="shared" si="249"/>
        <v>158.8598700000002</v>
      </c>
      <c r="CL137" s="96">
        <v>500</v>
      </c>
      <c r="CM137" s="226">
        <f t="shared" si="250"/>
        <v>-931.37283000000002</v>
      </c>
      <c r="CN137" s="96"/>
      <c r="CO137" s="288">
        <f t="shared" si="242"/>
        <v>-931.37283000000002</v>
      </c>
      <c r="CP137" s="96"/>
      <c r="CQ137" s="288">
        <f t="shared" si="243"/>
        <v>-931.37283000000002</v>
      </c>
      <c r="CR137" s="96"/>
      <c r="CS137" s="289">
        <f t="shared" si="244"/>
        <v>-931.37283000000002</v>
      </c>
      <c r="CT137" s="96"/>
      <c r="CU137" s="289">
        <f t="shared" si="245"/>
        <v>-931.37283000000002</v>
      </c>
      <c r="CV137" s="96"/>
      <c r="CW137" s="289">
        <f t="shared" si="198"/>
        <v>-931.37283000000002</v>
      </c>
      <c r="CX137" s="96"/>
      <c r="CY137" s="289">
        <f t="shared" si="199"/>
        <v>-931.37283000000002</v>
      </c>
      <c r="CZ137" s="96"/>
      <c r="DA137" s="289">
        <f t="shared" si="200"/>
        <v>-931.37283000000002</v>
      </c>
      <c r="DB137" s="96">
        <v>-931.37</v>
      </c>
      <c r="DC137" s="289">
        <f t="shared" si="201"/>
        <v>-2.8300000000172076E-3</v>
      </c>
      <c r="DD137" s="96"/>
      <c r="DE137" s="289">
        <f t="shared" si="203"/>
        <v>-2.8300000000172076E-3</v>
      </c>
      <c r="DF137" s="96"/>
      <c r="DG137" s="289">
        <f t="shared" si="204"/>
        <v>-2.8300000000172076E-3</v>
      </c>
      <c r="DH137" s="96"/>
      <c r="DI137" s="289">
        <f t="shared" si="178"/>
        <v>-2.8300000000172076E-3</v>
      </c>
      <c r="DJ137" s="96"/>
      <c r="DK137" s="289">
        <f t="shared" si="179"/>
        <v>-2.8300000000172076E-3</v>
      </c>
      <c r="DL137" s="96"/>
      <c r="DM137" s="289">
        <f t="shared" si="180"/>
        <v>-2.8300000000172076E-3</v>
      </c>
      <c r="DN137" s="96"/>
      <c r="DO137" s="289">
        <f t="shared" si="181"/>
        <v>-2.8300000000172076E-3</v>
      </c>
      <c r="DP137" s="96"/>
      <c r="DQ137" s="289">
        <f t="shared" si="182"/>
        <v>-2.8300000000172076E-3</v>
      </c>
      <c r="DR137" s="96"/>
      <c r="DS137" s="289">
        <f t="shared" si="183"/>
        <v>-2.8300000000172076E-3</v>
      </c>
      <c r="DT137" s="96"/>
      <c r="DU137" s="289">
        <f t="shared" si="184"/>
        <v>-2.8300000000172076E-3</v>
      </c>
      <c r="DV137" s="96"/>
      <c r="DW137" s="289">
        <f t="shared" si="185"/>
        <v>-2.8300000000172076E-3</v>
      </c>
      <c r="DX137" s="96"/>
      <c r="DY137" s="289">
        <f t="shared" si="186"/>
        <v>-2.8300000000172076E-3</v>
      </c>
      <c r="DZ137" s="96"/>
      <c r="EA137" s="289">
        <f t="shared" si="187"/>
        <v>-2.8300000000172076E-3</v>
      </c>
      <c r="EB137" s="96"/>
      <c r="EC137" s="289">
        <f t="shared" si="188"/>
        <v>-2.8300000000172076E-3</v>
      </c>
      <c r="ED137" s="96"/>
      <c r="EE137" s="289">
        <f t="shared" si="189"/>
        <v>-2.8300000000172076E-3</v>
      </c>
      <c r="EF137" s="96"/>
      <c r="EG137" s="289">
        <f t="shared" si="190"/>
        <v>-2.8300000000172076E-3</v>
      </c>
      <c r="EH137" s="96"/>
      <c r="EI137" s="289">
        <f t="shared" si="191"/>
        <v>-2.8300000000172076E-3</v>
      </c>
      <c r="EJ137" s="96"/>
      <c r="EK137" s="289">
        <f t="shared" si="192"/>
        <v>-2.8300000000172076E-3</v>
      </c>
      <c r="EL137" s="96"/>
      <c r="EM137" s="289">
        <f t="shared" si="193"/>
        <v>-2.8300000000172076E-3</v>
      </c>
    </row>
    <row r="138" spans="1:246" s="124" customFormat="1" ht="15.75" customHeight="1" thickBot="1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51"/>
        <v>27.073</v>
      </c>
      <c r="J138" s="122">
        <f t="shared" si="252"/>
        <v>113.16513999999999</v>
      </c>
      <c r="K138" s="184">
        <v>166.08799999999999</v>
      </c>
      <c r="L138" s="121">
        <f t="shared" si="253"/>
        <v>139.01499999999999</v>
      </c>
      <c r="M138" s="122">
        <f t="shared" si="254"/>
        <v>631.1280999999999</v>
      </c>
      <c r="N138" s="122">
        <f t="shared" si="255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46"/>
        <v>0</v>
      </c>
      <c r="S138" s="122">
        <f t="shared" si="247"/>
        <v>0</v>
      </c>
      <c r="T138" s="122"/>
      <c r="U138" s="120">
        <f t="shared" si="205"/>
        <v>-255.7</v>
      </c>
      <c r="V138" s="121">
        <v>166.08799999999999</v>
      </c>
      <c r="W138" s="121">
        <f t="shared" si="206"/>
        <v>0</v>
      </c>
      <c r="X138" s="122">
        <f t="shared" si="207"/>
        <v>0</v>
      </c>
      <c r="Y138" s="122"/>
      <c r="Z138" s="120">
        <f t="shared" si="208"/>
        <v>-255.7</v>
      </c>
      <c r="AA138" s="121">
        <f>VLOOKUP(B138,Лист3!$A$2:$C$175,3,FALSE)</f>
        <v>166.08799999999999</v>
      </c>
      <c r="AB138" s="121">
        <f t="shared" si="209"/>
        <v>0</v>
      </c>
      <c r="AC138" s="122">
        <f t="shared" si="210"/>
        <v>0</v>
      </c>
      <c r="AD138" s="122"/>
      <c r="AE138" s="120">
        <f t="shared" si="211"/>
        <v>-255.7</v>
      </c>
      <c r="AF138" s="121">
        <f>VLOOKUP(A138,Лист4!$A$2:$F$175,6,FALSE)</f>
        <v>175.018</v>
      </c>
      <c r="AG138" s="121">
        <f t="shared" si="212"/>
        <v>8.9300000000000068</v>
      </c>
      <c r="AH138" s="122">
        <f t="shared" si="213"/>
        <v>40.54220000000003</v>
      </c>
      <c r="AI138" s="122"/>
      <c r="AJ138" s="120">
        <f t="shared" si="214"/>
        <v>-215.15779999999995</v>
      </c>
      <c r="AK138" s="121">
        <f>VLOOKUP(A138,Лист6!$A$2:$F$175,6,FALSE)</f>
        <v>804.08</v>
      </c>
      <c r="AL138" s="121">
        <f t="shared" si="215"/>
        <v>629.06200000000001</v>
      </c>
      <c r="AM138" s="122">
        <f t="shared" si="216"/>
        <v>2855.94148</v>
      </c>
      <c r="AN138" s="122"/>
      <c r="AO138" s="120">
        <f t="shared" si="217"/>
        <v>2640.78368</v>
      </c>
      <c r="AP138" s="123">
        <v>991.07500000000005</v>
      </c>
      <c r="AQ138" s="121">
        <f t="shared" si="218"/>
        <v>186.995</v>
      </c>
      <c r="AR138" s="121">
        <f t="shared" si="219"/>
        <v>848.95730000000003</v>
      </c>
      <c r="AS138" s="121"/>
      <c r="AT138" s="120">
        <f t="shared" si="220"/>
        <v>3489.74098</v>
      </c>
      <c r="AU138" s="123">
        <v>1060.02</v>
      </c>
      <c r="AV138" s="121">
        <f t="shared" si="221"/>
        <v>68.944999999999936</v>
      </c>
      <c r="AW138" s="122">
        <f t="shared" si="222"/>
        <v>313.01029999999969</v>
      </c>
      <c r="AX138" s="121">
        <f>3000</f>
        <v>3000</v>
      </c>
      <c r="AY138" s="120">
        <f t="shared" si="223"/>
        <v>802.7512799999995</v>
      </c>
      <c r="AZ138" s="123">
        <v>1109.029</v>
      </c>
      <c r="BA138" s="121">
        <f t="shared" si="172"/>
        <v>49.009000000000015</v>
      </c>
      <c r="BB138" s="122">
        <f t="shared" si="248"/>
        <v>235.73329000000004</v>
      </c>
      <c r="BC138" s="121"/>
      <c r="BD138" s="120">
        <f t="shared" si="224"/>
        <v>1038.4845699999996</v>
      </c>
      <c r="BE138" s="123">
        <v>1134.0219999999999</v>
      </c>
      <c r="BF138" s="121">
        <f t="shared" si="225"/>
        <v>24.992999999999938</v>
      </c>
      <c r="BG138" s="122">
        <f t="shared" si="226"/>
        <v>120.21632999999969</v>
      </c>
      <c r="BH138" s="121"/>
      <c r="BI138" s="120">
        <f t="shared" si="227"/>
        <v>1158.7008999999994</v>
      </c>
      <c r="BJ138" s="170">
        <v>1170.019</v>
      </c>
      <c r="BK138" s="121">
        <f t="shared" si="228"/>
        <v>35.997000000000071</v>
      </c>
      <c r="BL138" s="122">
        <f t="shared" si="229"/>
        <v>173.14557000000033</v>
      </c>
      <c r="BM138" s="121"/>
      <c r="BN138" s="144">
        <f t="shared" si="230"/>
        <v>1331.8464699999997</v>
      </c>
      <c r="BO138" s="123"/>
      <c r="BP138" s="121"/>
      <c r="BQ138" s="122">
        <f t="shared" si="232"/>
        <v>0</v>
      </c>
      <c r="BR138" s="121"/>
      <c r="BS138" s="120">
        <f t="shared" si="233"/>
        <v>1331.8464699999997</v>
      </c>
      <c r="BT138" s="123"/>
      <c r="BU138" s="121">
        <f t="shared" si="234"/>
        <v>0</v>
      </c>
      <c r="BV138" s="122">
        <f t="shared" si="235"/>
        <v>0</v>
      </c>
      <c r="BW138" s="121"/>
      <c r="BX138" s="120">
        <f t="shared" si="236"/>
        <v>1331.8464699999997</v>
      </c>
      <c r="BY138" s="123"/>
      <c r="BZ138" s="111">
        <f t="shared" si="202"/>
        <v>0</v>
      </c>
      <c r="CA138" s="122">
        <f t="shared" si="237"/>
        <v>0</v>
      </c>
      <c r="CB138" s="121"/>
      <c r="CC138" s="120">
        <f t="shared" si="238"/>
        <v>1331.8464699999997</v>
      </c>
      <c r="CD138" s="123"/>
      <c r="CE138" s="111">
        <f t="shared" si="239"/>
        <v>0</v>
      </c>
      <c r="CF138" s="122">
        <f t="shared" si="240"/>
        <v>0</v>
      </c>
      <c r="CG138" s="121"/>
      <c r="CH138" s="120">
        <f t="shared" si="241"/>
        <v>1331.8464699999997</v>
      </c>
      <c r="CI138" s="123"/>
      <c r="CJ138" s="111"/>
      <c r="CK138" s="122">
        <f t="shared" si="249"/>
        <v>0</v>
      </c>
      <c r="CL138" s="121"/>
      <c r="CM138" s="120">
        <f t="shared" si="250"/>
        <v>1331.8464699999997</v>
      </c>
      <c r="CN138" s="121"/>
      <c r="CO138" s="196">
        <f t="shared" si="242"/>
        <v>1331.8464699999997</v>
      </c>
      <c r="CP138" s="111"/>
      <c r="CQ138" s="196">
        <f t="shared" si="243"/>
        <v>1331.8464699999997</v>
      </c>
      <c r="CR138" s="111"/>
      <c r="CS138" s="196">
        <f t="shared" si="244"/>
        <v>1331.8464699999997</v>
      </c>
      <c r="CT138" s="111"/>
      <c r="CU138" s="196">
        <f t="shared" si="245"/>
        <v>1331.8464699999997</v>
      </c>
      <c r="CV138" s="111"/>
      <c r="CW138" s="196">
        <f t="shared" si="198"/>
        <v>1331.8464699999997</v>
      </c>
      <c r="CX138" s="111"/>
      <c r="CY138" s="196">
        <f t="shared" si="199"/>
        <v>1331.8464699999997</v>
      </c>
      <c r="CZ138" s="111"/>
      <c r="DA138" s="196">
        <f t="shared" si="200"/>
        <v>1331.8464699999997</v>
      </c>
      <c r="DB138" s="111"/>
      <c r="DC138" s="196">
        <f t="shared" si="201"/>
        <v>1331.8464699999997</v>
      </c>
      <c r="DD138" s="111"/>
      <c r="DE138" s="196">
        <f t="shared" si="203"/>
        <v>1331.8464699999997</v>
      </c>
      <c r="DF138" s="111"/>
      <c r="DG138" s="196">
        <f t="shared" si="204"/>
        <v>1331.8464699999997</v>
      </c>
      <c r="DH138" s="111"/>
      <c r="DI138" s="196">
        <f t="shared" si="178"/>
        <v>1331.8464699999997</v>
      </c>
      <c r="DJ138" s="111"/>
      <c r="DK138" s="196">
        <f t="shared" si="179"/>
        <v>1331.8464699999997</v>
      </c>
      <c r="DL138" s="111"/>
      <c r="DM138" s="196">
        <f t="shared" si="180"/>
        <v>1331.8464699999997</v>
      </c>
      <c r="DN138" s="111"/>
      <c r="DO138" s="196">
        <f t="shared" si="181"/>
        <v>1331.8464699999997</v>
      </c>
      <c r="DP138" s="111"/>
      <c r="DQ138" s="196">
        <f t="shared" si="182"/>
        <v>1331.8464699999997</v>
      </c>
      <c r="DR138" s="111"/>
      <c r="DS138" s="196">
        <f t="shared" si="183"/>
        <v>1331.8464699999997</v>
      </c>
      <c r="DT138" s="111"/>
      <c r="DU138" s="196">
        <f t="shared" si="184"/>
        <v>1331.8464699999997</v>
      </c>
      <c r="DV138" s="111"/>
      <c r="DW138" s="196">
        <f t="shared" si="185"/>
        <v>1331.8464699999997</v>
      </c>
      <c r="DX138" s="111"/>
      <c r="DY138" s="196">
        <f t="shared" si="186"/>
        <v>1331.8464699999997</v>
      </c>
      <c r="DZ138" s="111"/>
      <c r="EA138" s="196">
        <f t="shared" si="187"/>
        <v>1331.8464699999997</v>
      </c>
      <c r="EB138" s="111"/>
      <c r="EC138" s="196">
        <f t="shared" si="188"/>
        <v>1331.8464699999997</v>
      </c>
      <c r="ED138" s="111"/>
      <c r="EE138" s="196">
        <f t="shared" si="189"/>
        <v>1331.8464699999997</v>
      </c>
      <c r="EF138" s="111"/>
      <c r="EG138" s="196">
        <f t="shared" si="190"/>
        <v>1331.8464699999997</v>
      </c>
      <c r="EH138" s="111"/>
      <c r="EI138" s="196">
        <f t="shared" si="191"/>
        <v>1331.8464699999997</v>
      </c>
      <c r="EJ138" s="111"/>
      <c r="EK138" s="196">
        <f t="shared" si="192"/>
        <v>1331.8464699999997</v>
      </c>
      <c r="EL138" s="111"/>
      <c r="EM138" s="196">
        <f t="shared" si="193"/>
        <v>1331.8464699999997</v>
      </c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51"/>
        <v>0</v>
      </c>
      <c r="J139" s="224">
        <f t="shared" si="252"/>
        <v>0</v>
      </c>
      <c r="K139" s="225">
        <v>0</v>
      </c>
      <c r="L139" s="96">
        <f t="shared" si="253"/>
        <v>0</v>
      </c>
      <c r="M139" s="224">
        <f t="shared" si="254"/>
        <v>0</v>
      </c>
      <c r="N139" s="224">
        <f t="shared" si="255"/>
        <v>0</v>
      </c>
      <c r="O139" s="224">
        <v>0</v>
      </c>
      <c r="P139" s="226">
        <f t="shared" si="256"/>
        <v>0</v>
      </c>
      <c r="Q139" s="96">
        <v>0</v>
      </c>
      <c r="R139" s="96">
        <f t="shared" si="246"/>
        <v>0</v>
      </c>
      <c r="S139" s="224">
        <f t="shared" si="247"/>
        <v>0</v>
      </c>
      <c r="T139" s="224"/>
      <c r="U139" s="226">
        <f t="shared" si="205"/>
        <v>0</v>
      </c>
      <c r="V139" s="96">
        <v>0</v>
      </c>
      <c r="W139" s="96">
        <f t="shared" si="206"/>
        <v>0</v>
      </c>
      <c r="X139" s="224">
        <f t="shared" si="207"/>
        <v>0</v>
      </c>
      <c r="Y139" s="224"/>
      <c r="Z139" s="226">
        <f t="shared" si="208"/>
        <v>0</v>
      </c>
      <c r="AA139" s="96">
        <f>VLOOKUP(B139,Лист3!$A$2:$C$175,3,FALSE)</f>
        <v>0</v>
      </c>
      <c r="AB139" s="96">
        <f t="shared" si="209"/>
        <v>0</v>
      </c>
      <c r="AC139" s="224">
        <f t="shared" si="210"/>
        <v>0</v>
      </c>
      <c r="AD139" s="224"/>
      <c r="AE139" s="226">
        <f t="shared" si="211"/>
        <v>0</v>
      </c>
      <c r="AF139" s="96">
        <f>VLOOKUP(A139,Лист4!$A$2:$F$175,6,FALSE)</f>
        <v>0</v>
      </c>
      <c r="AG139" s="96">
        <f t="shared" si="212"/>
        <v>0</v>
      </c>
      <c r="AH139" s="224">
        <f t="shared" si="213"/>
        <v>0</v>
      </c>
      <c r="AI139" s="224"/>
      <c r="AJ139" s="226">
        <f t="shared" si="214"/>
        <v>0</v>
      </c>
      <c r="AK139" s="96">
        <f>VLOOKUP(A139,Лист6!$A$2:$F$175,6,FALSE)</f>
        <v>0</v>
      </c>
      <c r="AL139" s="96">
        <f t="shared" si="215"/>
        <v>0</v>
      </c>
      <c r="AM139" s="224">
        <f t="shared" si="216"/>
        <v>0</v>
      </c>
      <c r="AN139" s="224"/>
      <c r="AO139" s="226">
        <f t="shared" si="217"/>
        <v>0</v>
      </c>
      <c r="AP139" s="91">
        <v>0</v>
      </c>
      <c r="AQ139" s="96">
        <f t="shared" si="218"/>
        <v>0</v>
      </c>
      <c r="AR139" s="96">
        <f t="shared" si="219"/>
        <v>0</v>
      </c>
      <c r="AS139" s="96"/>
      <c r="AT139" s="226">
        <f t="shared" si="220"/>
        <v>0</v>
      </c>
      <c r="AU139" s="91">
        <v>0</v>
      </c>
      <c r="AV139" s="96">
        <f t="shared" si="221"/>
        <v>0</v>
      </c>
      <c r="AW139" s="224">
        <f t="shared" si="222"/>
        <v>0</v>
      </c>
      <c r="AX139" s="96"/>
      <c r="AY139" s="226">
        <f t="shared" si="223"/>
        <v>0</v>
      </c>
      <c r="AZ139" s="91">
        <v>0</v>
      </c>
      <c r="BA139" s="96">
        <f t="shared" si="172"/>
        <v>0</v>
      </c>
      <c r="BB139" s="224">
        <f t="shared" si="248"/>
        <v>0</v>
      </c>
      <c r="BC139" s="96"/>
      <c r="BD139" s="226">
        <f t="shared" si="224"/>
        <v>0</v>
      </c>
      <c r="BE139" s="91">
        <v>0</v>
      </c>
      <c r="BF139" s="96">
        <f t="shared" si="225"/>
        <v>0</v>
      </c>
      <c r="BG139" s="224">
        <f t="shared" si="226"/>
        <v>0</v>
      </c>
      <c r="BH139" s="96"/>
      <c r="BI139" s="226">
        <f t="shared" si="227"/>
        <v>0</v>
      </c>
      <c r="BJ139" s="91">
        <v>0</v>
      </c>
      <c r="BK139" s="96">
        <f t="shared" si="228"/>
        <v>0</v>
      </c>
      <c r="BL139" s="224">
        <f t="shared" si="229"/>
        <v>0</v>
      </c>
      <c r="BM139" s="96"/>
      <c r="BN139" s="226">
        <f t="shared" si="230"/>
        <v>0</v>
      </c>
      <c r="BO139" s="91">
        <v>0</v>
      </c>
      <c r="BP139" s="96">
        <f t="shared" si="231"/>
        <v>0</v>
      </c>
      <c r="BQ139" s="224">
        <f t="shared" si="232"/>
        <v>0</v>
      </c>
      <c r="BR139" s="96"/>
      <c r="BS139" s="226">
        <f t="shared" si="233"/>
        <v>0</v>
      </c>
      <c r="BT139" s="91">
        <v>0</v>
      </c>
      <c r="BU139" s="96">
        <f t="shared" si="234"/>
        <v>0</v>
      </c>
      <c r="BV139" s="224">
        <f t="shared" si="235"/>
        <v>0</v>
      </c>
      <c r="BW139" s="96"/>
      <c r="BX139" s="226">
        <f t="shared" si="236"/>
        <v>0</v>
      </c>
      <c r="BY139" s="91"/>
      <c r="BZ139" s="217">
        <f t="shared" si="202"/>
        <v>0</v>
      </c>
      <c r="CA139" s="224">
        <f t="shared" si="237"/>
        <v>0</v>
      </c>
      <c r="CB139" s="96"/>
      <c r="CC139" s="226">
        <f t="shared" si="238"/>
        <v>0</v>
      </c>
      <c r="CD139" s="91">
        <v>0</v>
      </c>
      <c r="CE139" s="217">
        <f t="shared" si="239"/>
        <v>0</v>
      </c>
      <c r="CF139" s="224">
        <f t="shared" si="240"/>
        <v>0</v>
      </c>
      <c r="CG139" s="96"/>
      <c r="CH139" s="226">
        <f t="shared" si="241"/>
        <v>0</v>
      </c>
      <c r="CI139" s="91">
        <v>0</v>
      </c>
      <c r="CJ139" s="217">
        <f t="shared" ref="CJ139:CJ181" si="257">CI139-CD139</f>
        <v>0</v>
      </c>
      <c r="CK139" s="224">
        <f t="shared" si="249"/>
        <v>0</v>
      </c>
      <c r="CL139" s="96"/>
      <c r="CM139" s="287">
        <f t="shared" si="250"/>
        <v>0</v>
      </c>
      <c r="CN139" s="217"/>
      <c r="CO139" s="289">
        <f t="shared" si="242"/>
        <v>0</v>
      </c>
      <c r="CP139" s="217"/>
      <c r="CQ139" s="289">
        <f t="shared" si="243"/>
        <v>0</v>
      </c>
      <c r="CR139" s="217"/>
      <c r="CS139" s="289">
        <f t="shared" si="244"/>
        <v>0</v>
      </c>
      <c r="CT139" s="217"/>
      <c r="CU139" s="289">
        <f t="shared" si="245"/>
        <v>0</v>
      </c>
      <c r="CV139" s="217"/>
      <c r="CW139" s="289">
        <f t="shared" si="198"/>
        <v>0</v>
      </c>
      <c r="CX139" s="217"/>
      <c r="CY139" s="289">
        <f t="shared" si="199"/>
        <v>0</v>
      </c>
      <c r="CZ139" s="217"/>
      <c r="DA139" s="289">
        <f t="shared" si="200"/>
        <v>0</v>
      </c>
      <c r="DB139" s="217"/>
      <c r="DC139" s="289">
        <f t="shared" si="201"/>
        <v>0</v>
      </c>
      <c r="DD139" s="217"/>
      <c r="DE139" s="289">
        <f t="shared" si="203"/>
        <v>0</v>
      </c>
      <c r="DF139" s="217"/>
      <c r="DG139" s="289">
        <f t="shared" si="204"/>
        <v>0</v>
      </c>
      <c r="DH139" s="217"/>
      <c r="DI139" s="289">
        <f t="shared" si="178"/>
        <v>0</v>
      </c>
      <c r="DJ139" s="217"/>
      <c r="DK139" s="289">
        <f t="shared" si="179"/>
        <v>0</v>
      </c>
      <c r="DL139" s="217"/>
      <c r="DM139" s="289">
        <f t="shared" si="180"/>
        <v>0</v>
      </c>
      <c r="DN139" s="217"/>
      <c r="DO139" s="289">
        <f t="shared" si="181"/>
        <v>0</v>
      </c>
      <c r="DP139" s="217"/>
      <c r="DQ139" s="289">
        <f t="shared" si="182"/>
        <v>0</v>
      </c>
      <c r="DR139" s="217"/>
      <c r="DS139" s="289">
        <f t="shared" si="183"/>
        <v>0</v>
      </c>
      <c r="DT139" s="217"/>
      <c r="DU139" s="289">
        <f t="shared" si="184"/>
        <v>0</v>
      </c>
      <c r="DV139" s="217"/>
      <c r="DW139" s="289">
        <f t="shared" si="185"/>
        <v>0</v>
      </c>
      <c r="DX139" s="217"/>
      <c r="DY139" s="289">
        <f t="shared" si="186"/>
        <v>0</v>
      </c>
      <c r="DZ139" s="217"/>
      <c r="EA139" s="289">
        <f t="shared" si="187"/>
        <v>0</v>
      </c>
      <c r="EB139" s="217"/>
      <c r="EC139" s="289">
        <f t="shared" si="188"/>
        <v>0</v>
      </c>
      <c r="ED139" s="217"/>
      <c r="EE139" s="289">
        <f t="shared" si="189"/>
        <v>0</v>
      </c>
      <c r="EF139" s="217"/>
      <c r="EG139" s="289">
        <f t="shared" si="190"/>
        <v>0</v>
      </c>
      <c r="EH139" s="217"/>
      <c r="EI139" s="289">
        <f t="shared" si="191"/>
        <v>0</v>
      </c>
      <c r="EJ139" s="217"/>
      <c r="EK139" s="289">
        <f t="shared" si="192"/>
        <v>0</v>
      </c>
      <c r="EL139" s="217"/>
      <c r="EM139" s="289">
        <f t="shared" si="193"/>
        <v>0</v>
      </c>
    </row>
    <row r="140" spans="1:246" s="124" customFormat="1" ht="15.75" customHeight="1" thickBot="1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51"/>
        <v>210.93799999999999</v>
      </c>
      <c r="J140" s="122">
        <f t="shared" si="252"/>
        <v>881.72083999999984</v>
      </c>
      <c r="K140" s="184">
        <v>703.07899999999995</v>
      </c>
      <c r="L140" s="121">
        <f t="shared" si="253"/>
        <v>286.07799999999997</v>
      </c>
      <c r="M140" s="122">
        <f t="shared" si="254"/>
        <v>1298.7941199999998</v>
      </c>
      <c r="N140" s="122">
        <f t="shared" si="255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46"/>
        <v>49.948000000000093</v>
      </c>
      <c r="S140" s="122">
        <f t="shared" si="247"/>
        <v>226.76392000000041</v>
      </c>
      <c r="T140" s="122"/>
      <c r="U140" s="120">
        <f t="shared" si="205"/>
        <v>-5433.58608</v>
      </c>
      <c r="V140" s="121">
        <v>753.072</v>
      </c>
      <c r="W140" s="121">
        <f t="shared" si="206"/>
        <v>4.4999999999959073E-2</v>
      </c>
      <c r="X140" s="122">
        <f t="shared" si="207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209"/>
        <v>0</v>
      </c>
      <c r="AC140" s="122">
        <f t="shared" si="210"/>
        <v>0</v>
      </c>
      <c r="AD140" s="122"/>
      <c r="AE140" s="120">
        <v>0</v>
      </c>
      <c r="AF140" s="126">
        <v>753.072</v>
      </c>
      <c r="AG140" s="121">
        <f t="shared" si="212"/>
        <v>0</v>
      </c>
      <c r="AH140" s="122">
        <f t="shared" si="213"/>
        <v>0</v>
      </c>
      <c r="AI140" s="122"/>
      <c r="AJ140" s="127">
        <v>0</v>
      </c>
      <c r="AK140" s="121">
        <v>753.072</v>
      </c>
      <c r="AL140" s="121">
        <f t="shared" si="215"/>
        <v>0</v>
      </c>
      <c r="AM140" s="122">
        <f t="shared" si="216"/>
        <v>0</v>
      </c>
      <c r="AN140" s="122"/>
      <c r="AO140" s="120">
        <f t="shared" si="217"/>
        <v>0</v>
      </c>
      <c r="AP140" s="123"/>
      <c r="AQ140" s="121"/>
      <c r="AR140" s="121">
        <f t="shared" si="219"/>
        <v>0</v>
      </c>
      <c r="AS140" s="121"/>
      <c r="AT140" s="120">
        <f t="shared" si="220"/>
        <v>0</v>
      </c>
      <c r="AU140" s="123"/>
      <c r="AV140" s="121">
        <f t="shared" si="221"/>
        <v>0</v>
      </c>
      <c r="AW140" s="122">
        <f t="shared" si="222"/>
        <v>0</v>
      </c>
      <c r="AX140" s="121"/>
      <c r="AY140" s="120">
        <f t="shared" si="223"/>
        <v>0</v>
      </c>
      <c r="AZ140" s="123"/>
      <c r="BA140" s="121">
        <f t="shared" si="172"/>
        <v>0</v>
      </c>
      <c r="BB140" s="122">
        <f t="shared" si="248"/>
        <v>0</v>
      </c>
      <c r="BC140" s="121"/>
      <c r="BD140" s="120">
        <f t="shared" si="224"/>
        <v>0</v>
      </c>
      <c r="BE140" s="123"/>
      <c r="BF140" s="121">
        <f t="shared" si="225"/>
        <v>0</v>
      </c>
      <c r="BG140" s="122">
        <f t="shared" si="226"/>
        <v>0</v>
      </c>
      <c r="BH140" s="121"/>
      <c r="BI140" s="120">
        <f t="shared" si="227"/>
        <v>0</v>
      </c>
      <c r="BJ140" s="123"/>
      <c r="BK140" s="121">
        <f t="shared" si="228"/>
        <v>0</v>
      </c>
      <c r="BL140" s="122">
        <f t="shared" si="229"/>
        <v>0</v>
      </c>
      <c r="BM140" s="121"/>
      <c r="BN140" s="120">
        <f t="shared" si="230"/>
        <v>0</v>
      </c>
      <c r="BO140" s="123"/>
      <c r="BP140" s="121">
        <f t="shared" si="231"/>
        <v>0</v>
      </c>
      <c r="BQ140" s="122">
        <f t="shared" si="232"/>
        <v>0</v>
      </c>
      <c r="BR140" s="121"/>
      <c r="BS140" s="120">
        <f t="shared" si="233"/>
        <v>0</v>
      </c>
      <c r="BT140" s="123"/>
      <c r="BU140" s="121">
        <f t="shared" si="234"/>
        <v>0</v>
      </c>
      <c r="BV140" s="122">
        <f t="shared" si="235"/>
        <v>0</v>
      </c>
      <c r="BW140" s="121"/>
      <c r="BX140" s="120">
        <f t="shared" si="236"/>
        <v>0</v>
      </c>
      <c r="BY140" s="123"/>
      <c r="BZ140" s="111">
        <f t="shared" si="202"/>
        <v>0</v>
      </c>
      <c r="CA140" s="122">
        <f t="shared" si="237"/>
        <v>0</v>
      </c>
      <c r="CB140" s="121"/>
      <c r="CC140" s="120">
        <f t="shared" si="238"/>
        <v>0</v>
      </c>
      <c r="CD140" s="123"/>
      <c r="CE140" s="111">
        <f t="shared" si="239"/>
        <v>0</v>
      </c>
      <c r="CF140" s="122">
        <f t="shared" si="240"/>
        <v>0</v>
      </c>
      <c r="CG140" s="121"/>
      <c r="CH140" s="120">
        <f t="shared" si="241"/>
        <v>0</v>
      </c>
      <c r="CI140" s="123"/>
      <c r="CJ140" s="111">
        <f t="shared" si="257"/>
        <v>0</v>
      </c>
      <c r="CK140" s="122">
        <f t="shared" si="249"/>
        <v>0</v>
      </c>
      <c r="CL140" s="121"/>
      <c r="CM140" s="120">
        <f t="shared" si="250"/>
        <v>0</v>
      </c>
      <c r="CN140" s="121"/>
      <c r="CO140" s="196">
        <f t="shared" si="242"/>
        <v>0</v>
      </c>
      <c r="CP140" s="111"/>
      <c r="CQ140" s="196">
        <f t="shared" si="243"/>
        <v>0</v>
      </c>
      <c r="CR140" s="111"/>
      <c r="CS140" s="196">
        <f t="shared" si="244"/>
        <v>0</v>
      </c>
      <c r="CT140" s="111"/>
      <c r="CU140" s="196">
        <f t="shared" si="245"/>
        <v>0</v>
      </c>
      <c r="CV140" s="111"/>
      <c r="CW140" s="196">
        <f t="shared" si="198"/>
        <v>0</v>
      </c>
      <c r="CX140" s="111"/>
      <c r="CY140" s="196">
        <f t="shared" si="199"/>
        <v>0</v>
      </c>
      <c r="CZ140" s="111"/>
      <c r="DA140" s="196">
        <f t="shared" si="200"/>
        <v>0</v>
      </c>
      <c r="DB140" s="111"/>
      <c r="DC140" s="196">
        <f t="shared" si="201"/>
        <v>0</v>
      </c>
      <c r="DD140" s="111"/>
      <c r="DE140" s="196">
        <f t="shared" si="203"/>
        <v>0</v>
      </c>
      <c r="DF140" s="111"/>
      <c r="DG140" s="196">
        <f t="shared" si="204"/>
        <v>0</v>
      </c>
      <c r="DH140" s="111"/>
      <c r="DI140" s="196">
        <f t="shared" si="178"/>
        <v>0</v>
      </c>
      <c r="DJ140" s="111"/>
      <c r="DK140" s="196">
        <f t="shared" si="179"/>
        <v>0</v>
      </c>
      <c r="DL140" s="111"/>
      <c r="DM140" s="196">
        <f t="shared" si="180"/>
        <v>0</v>
      </c>
      <c r="DN140" s="111"/>
      <c r="DO140" s="196">
        <f t="shared" si="181"/>
        <v>0</v>
      </c>
      <c r="DP140" s="111"/>
      <c r="DQ140" s="196">
        <f t="shared" si="182"/>
        <v>0</v>
      </c>
      <c r="DR140" s="111"/>
      <c r="DS140" s="196">
        <f t="shared" si="183"/>
        <v>0</v>
      </c>
      <c r="DT140" s="111"/>
      <c r="DU140" s="196">
        <f t="shared" si="184"/>
        <v>0</v>
      </c>
      <c r="DV140" s="111"/>
      <c r="DW140" s="196">
        <f t="shared" si="185"/>
        <v>0</v>
      </c>
      <c r="DX140" s="111"/>
      <c r="DY140" s="196">
        <f t="shared" si="186"/>
        <v>0</v>
      </c>
      <c r="DZ140" s="111"/>
      <c r="EA140" s="196">
        <f t="shared" si="187"/>
        <v>0</v>
      </c>
      <c r="EB140" s="111"/>
      <c r="EC140" s="196">
        <f t="shared" si="188"/>
        <v>0</v>
      </c>
      <c r="ED140" s="111"/>
      <c r="EE140" s="196">
        <f t="shared" si="189"/>
        <v>0</v>
      </c>
      <c r="EF140" s="111"/>
      <c r="EG140" s="196">
        <f t="shared" si="190"/>
        <v>0</v>
      </c>
      <c r="EH140" s="111"/>
      <c r="EI140" s="196">
        <f t="shared" si="191"/>
        <v>0</v>
      </c>
      <c r="EJ140" s="111"/>
      <c r="EK140" s="196">
        <f t="shared" si="192"/>
        <v>0</v>
      </c>
      <c r="EL140" s="111"/>
      <c r="EM140" s="196">
        <f t="shared" si="193"/>
        <v>0</v>
      </c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51"/>
        <v>0</v>
      </c>
      <c r="J141" s="122">
        <f t="shared" si="252"/>
        <v>0</v>
      </c>
      <c r="K141" s="184">
        <v>6.0119999999999996</v>
      </c>
      <c r="L141" s="121">
        <f t="shared" si="253"/>
        <v>6.0119999999999996</v>
      </c>
      <c r="M141" s="122">
        <f t="shared" si="254"/>
        <v>27.294479999999997</v>
      </c>
      <c r="N141" s="122">
        <f t="shared" si="255"/>
        <v>27.294479999999997</v>
      </c>
      <c r="O141" s="122">
        <v>0</v>
      </c>
      <c r="P141" s="120">
        <f t="shared" si="256"/>
        <v>27.294479999999997</v>
      </c>
      <c r="Q141" s="121">
        <v>6.0750000000000002</v>
      </c>
      <c r="R141" s="121">
        <f t="shared" si="246"/>
        <v>6.3000000000000611E-2</v>
      </c>
      <c r="S141" s="122">
        <f t="shared" si="247"/>
        <v>0.28602000000000277</v>
      </c>
      <c r="T141" s="122"/>
      <c r="U141" s="120">
        <f t="shared" si="205"/>
        <v>27.580500000000001</v>
      </c>
      <c r="V141" s="121">
        <v>9.0109999999999992</v>
      </c>
      <c r="W141" s="121">
        <f t="shared" si="206"/>
        <v>2.9359999999999991</v>
      </c>
      <c r="X141" s="122">
        <f t="shared" si="207"/>
        <v>13.329439999999996</v>
      </c>
      <c r="Y141" s="122"/>
      <c r="Z141" s="120">
        <f t="shared" si="208"/>
        <v>40.909939999999999</v>
      </c>
      <c r="AA141" s="121">
        <f>VLOOKUP(B141,Лист3!$A$2:$C$175,3,FALSE)</f>
        <v>32.029000000000003</v>
      </c>
      <c r="AB141" s="121">
        <f t="shared" si="209"/>
        <v>23.018000000000004</v>
      </c>
      <c r="AC141" s="122">
        <f t="shared" si="210"/>
        <v>104.50172000000002</v>
      </c>
      <c r="AD141" s="122">
        <v>1000</v>
      </c>
      <c r="AE141" s="120">
        <f t="shared" si="211"/>
        <v>-854.58834000000002</v>
      </c>
      <c r="AF141" s="121">
        <f>VLOOKUP(A141,Лист4!$A$2:$F$175,6,FALSE)</f>
        <v>33.036999999999999</v>
      </c>
      <c r="AG141" s="121">
        <f t="shared" si="212"/>
        <v>1.0079999999999956</v>
      </c>
      <c r="AH141" s="122">
        <f t="shared" si="213"/>
        <v>4.5763199999999795</v>
      </c>
      <c r="AI141" s="122"/>
      <c r="AJ141" s="120">
        <f t="shared" si="214"/>
        <v>-850.01202000000001</v>
      </c>
      <c r="AK141" s="121">
        <f>VLOOKUP(A141,Лист6!$A$2:$F$175,6,FALSE)</f>
        <v>37.07</v>
      </c>
      <c r="AL141" s="121">
        <f t="shared" si="215"/>
        <v>4.0330000000000013</v>
      </c>
      <c r="AM141" s="122">
        <f t="shared" si="216"/>
        <v>18.309820000000006</v>
      </c>
      <c r="AN141" s="122"/>
      <c r="AO141" s="120">
        <f t="shared" si="217"/>
        <v>-831.70219999999995</v>
      </c>
      <c r="AP141" s="123">
        <v>44.076999999999998</v>
      </c>
      <c r="AQ141" s="121">
        <f t="shared" si="218"/>
        <v>7.0069999999999979</v>
      </c>
      <c r="AR141" s="121">
        <f t="shared" si="219"/>
        <v>31.811779999999992</v>
      </c>
      <c r="AS141" s="121"/>
      <c r="AT141" s="120">
        <f t="shared" si="220"/>
        <v>-799.89041999999995</v>
      </c>
      <c r="AU141" s="123">
        <v>48.034999999999997</v>
      </c>
      <c r="AV141" s="121">
        <f t="shared" si="221"/>
        <v>3.9579999999999984</v>
      </c>
      <c r="AW141" s="122">
        <f t="shared" si="222"/>
        <v>17.969319999999993</v>
      </c>
      <c r="AX141" s="121"/>
      <c r="AY141" s="120">
        <f t="shared" si="223"/>
        <v>-781.92109999999991</v>
      </c>
      <c r="AZ141" s="123">
        <v>53.07</v>
      </c>
      <c r="BA141" s="121">
        <f t="shared" si="172"/>
        <v>5.0350000000000037</v>
      </c>
      <c r="BB141" s="122">
        <f t="shared" si="248"/>
        <v>24.218350000000015</v>
      </c>
      <c r="BC141" s="121"/>
      <c r="BD141" s="120">
        <f t="shared" si="224"/>
        <v>-757.70274999999992</v>
      </c>
      <c r="BE141" s="123">
        <v>59.024999999999999</v>
      </c>
      <c r="BF141" s="121">
        <f t="shared" si="225"/>
        <v>5.9549999999999983</v>
      </c>
      <c r="BG141" s="122">
        <f t="shared" si="226"/>
        <v>28.643549999999991</v>
      </c>
      <c r="BH141" s="121"/>
      <c r="BI141" s="120">
        <f t="shared" si="227"/>
        <v>-729.05919999999992</v>
      </c>
      <c r="BJ141" s="123">
        <v>63.098999999999997</v>
      </c>
      <c r="BK141" s="121">
        <f t="shared" si="228"/>
        <v>4.0739999999999981</v>
      </c>
      <c r="BL141" s="122">
        <f t="shared" si="229"/>
        <v>19.595939999999988</v>
      </c>
      <c r="BM141" s="121"/>
      <c r="BN141" s="120">
        <f t="shared" si="230"/>
        <v>-709.46325999999988</v>
      </c>
      <c r="BO141" s="123">
        <v>67.055000000000007</v>
      </c>
      <c r="BP141" s="121">
        <f t="shared" si="231"/>
        <v>3.9560000000000102</v>
      </c>
      <c r="BQ141" s="122">
        <f t="shared" si="232"/>
        <v>19.028360000000049</v>
      </c>
      <c r="BR141" s="121"/>
      <c r="BS141" s="120">
        <f t="shared" si="233"/>
        <v>-690.43489999999986</v>
      </c>
      <c r="BT141" s="123">
        <v>67.055000000000007</v>
      </c>
      <c r="BU141" s="121">
        <f t="shared" si="234"/>
        <v>0</v>
      </c>
      <c r="BV141" s="122">
        <f t="shared" si="235"/>
        <v>0</v>
      </c>
      <c r="BW141" s="121"/>
      <c r="BX141" s="120">
        <f t="shared" si="236"/>
        <v>-690.43489999999986</v>
      </c>
      <c r="BY141" s="123">
        <v>67.055000000000007</v>
      </c>
      <c r="BZ141" s="111">
        <f t="shared" si="202"/>
        <v>0</v>
      </c>
      <c r="CA141" s="122">
        <f t="shared" si="237"/>
        <v>0</v>
      </c>
      <c r="CB141" s="121"/>
      <c r="CC141" s="120">
        <f t="shared" si="238"/>
        <v>-690.43489999999986</v>
      </c>
      <c r="CD141" s="123">
        <v>67.055000000000007</v>
      </c>
      <c r="CE141" s="111">
        <f t="shared" si="239"/>
        <v>0</v>
      </c>
      <c r="CF141" s="122">
        <f t="shared" si="240"/>
        <v>0</v>
      </c>
      <c r="CG141" s="121"/>
      <c r="CH141" s="120">
        <f t="shared" si="241"/>
        <v>-690.43489999999986</v>
      </c>
      <c r="CI141" s="123">
        <v>67.055000000000007</v>
      </c>
      <c r="CJ141" s="111">
        <f t="shared" si="257"/>
        <v>0</v>
      </c>
      <c r="CK141" s="122">
        <f t="shared" si="249"/>
        <v>0</v>
      </c>
      <c r="CL141" s="121"/>
      <c r="CM141" s="120">
        <f t="shared" si="250"/>
        <v>-690.43489999999986</v>
      </c>
      <c r="CN141" s="121"/>
      <c r="CO141" s="152">
        <f t="shared" si="242"/>
        <v>-690.43489999999986</v>
      </c>
      <c r="CP141" s="121"/>
      <c r="CQ141" s="152">
        <f t="shared" si="243"/>
        <v>-690.43489999999986</v>
      </c>
      <c r="CR141" s="121"/>
      <c r="CS141" s="196">
        <f t="shared" si="244"/>
        <v>-690.43489999999986</v>
      </c>
      <c r="CT141" s="121"/>
      <c r="CU141" s="196">
        <f t="shared" si="245"/>
        <v>-690.43489999999986</v>
      </c>
      <c r="CV141" s="121"/>
      <c r="CW141" s="196">
        <f t="shared" si="198"/>
        <v>-690.43489999999986</v>
      </c>
      <c r="CX141" s="121"/>
      <c r="CY141" s="196">
        <f t="shared" si="199"/>
        <v>-690.43489999999986</v>
      </c>
      <c r="CZ141" s="121"/>
      <c r="DA141" s="196">
        <f t="shared" si="200"/>
        <v>-690.43489999999986</v>
      </c>
      <c r="DB141" s="121"/>
      <c r="DC141" s="196">
        <f t="shared" si="201"/>
        <v>-690.43489999999986</v>
      </c>
      <c r="DD141" s="121"/>
      <c r="DE141" s="196">
        <f t="shared" si="203"/>
        <v>-690.43489999999986</v>
      </c>
      <c r="DF141" s="121"/>
      <c r="DG141" s="196">
        <f t="shared" si="204"/>
        <v>-690.43489999999986</v>
      </c>
      <c r="DH141" s="121"/>
      <c r="DI141" s="196">
        <f t="shared" si="178"/>
        <v>-690.43489999999986</v>
      </c>
      <c r="DJ141" s="121"/>
      <c r="DK141" s="196">
        <f t="shared" si="179"/>
        <v>-690.43489999999986</v>
      </c>
      <c r="DL141" s="121"/>
      <c r="DM141" s="196">
        <f t="shared" si="180"/>
        <v>-690.43489999999986</v>
      </c>
      <c r="DN141" s="121"/>
      <c r="DO141" s="196">
        <f t="shared" si="181"/>
        <v>-690.43489999999986</v>
      </c>
      <c r="DP141" s="121"/>
      <c r="DQ141" s="196">
        <f t="shared" si="182"/>
        <v>-690.43489999999986</v>
      </c>
      <c r="DR141" s="121"/>
      <c r="DS141" s="196">
        <f t="shared" si="183"/>
        <v>-690.43489999999986</v>
      </c>
      <c r="DT141" s="121"/>
      <c r="DU141" s="196">
        <f t="shared" si="184"/>
        <v>-690.43489999999986</v>
      </c>
      <c r="DV141" s="121"/>
      <c r="DW141" s="196">
        <f t="shared" si="185"/>
        <v>-690.43489999999986</v>
      </c>
      <c r="DX141" s="121"/>
      <c r="DY141" s="196">
        <f t="shared" si="186"/>
        <v>-690.43489999999986</v>
      </c>
      <c r="DZ141" s="121"/>
      <c r="EA141" s="196">
        <f t="shared" si="187"/>
        <v>-690.43489999999986</v>
      </c>
      <c r="EB141" s="121"/>
      <c r="EC141" s="196">
        <f t="shared" si="188"/>
        <v>-690.43489999999986</v>
      </c>
      <c r="ED141" s="121"/>
      <c r="EE141" s="196">
        <f t="shared" si="189"/>
        <v>-690.43489999999986</v>
      </c>
      <c r="EF141" s="121"/>
      <c r="EG141" s="196">
        <f t="shared" si="190"/>
        <v>-690.43489999999986</v>
      </c>
      <c r="EH141" s="121"/>
      <c r="EI141" s="196">
        <f t="shared" si="191"/>
        <v>-690.43489999999986</v>
      </c>
      <c r="EJ141" s="121"/>
      <c r="EK141" s="196">
        <f t="shared" si="192"/>
        <v>-690.43489999999986</v>
      </c>
      <c r="EL141" s="121"/>
      <c r="EM141" s="196">
        <f t="shared" si="193"/>
        <v>-690.43489999999986</v>
      </c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51"/>
        <v>374.96500000000015</v>
      </c>
      <c r="J142" s="122">
        <f t="shared" si="252"/>
        <v>1567.3537000000006</v>
      </c>
      <c r="K142" s="184">
        <v>1980.0940000000001</v>
      </c>
      <c r="L142" s="121">
        <f t="shared" si="253"/>
        <v>347.03099999999995</v>
      </c>
      <c r="M142" s="122">
        <f t="shared" si="254"/>
        <v>1575.5207399999997</v>
      </c>
      <c r="N142" s="122">
        <f t="shared" si="255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46"/>
        <v>68</v>
      </c>
      <c r="S142" s="122">
        <f t="shared" si="247"/>
        <v>308.72000000000003</v>
      </c>
      <c r="T142" s="122">
        <v>240</v>
      </c>
      <c r="U142" s="120">
        <f t="shared" si="205"/>
        <v>-2527.4899999999998</v>
      </c>
      <c r="V142" s="121">
        <v>2119.0390000000002</v>
      </c>
      <c r="W142" s="121">
        <f t="shared" si="206"/>
        <v>70.945000000000164</v>
      </c>
      <c r="X142" s="122">
        <f t="shared" si="207"/>
        <v>322.09030000000075</v>
      </c>
      <c r="Y142" s="122">
        <v>226.8</v>
      </c>
      <c r="Z142" s="120">
        <f t="shared" si="208"/>
        <v>-2432.1996999999992</v>
      </c>
      <c r="AA142" s="121">
        <f>VLOOKUP(B142,Лист3!$A$2:$C$175,3,FALSE)</f>
        <v>2165.058</v>
      </c>
      <c r="AB142" s="121">
        <f t="shared" si="209"/>
        <v>46.018999999999778</v>
      </c>
      <c r="AC142" s="122">
        <f t="shared" si="210"/>
        <v>208.92625999999899</v>
      </c>
      <c r="AD142" s="122">
        <v>313.36</v>
      </c>
      <c r="AE142" s="120">
        <f t="shared" si="211"/>
        <v>-2536.6334400000005</v>
      </c>
      <c r="AF142" s="121">
        <f>VLOOKUP(A142,Лист4!$A$2:$F$175,6,FALSE)</f>
        <v>2304.069</v>
      </c>
      <c r="AG142" s="121">
        <f t="shared" si="212"/>
        <v>139.01099999999997</v>
      </c>
      <c r="AH142" s="122">
        <f t="shared" si="213"/>
        <v>631.10993999999982</v>
      </c>
      <c r="AI142" s="122">
        <v>245.16</v>
      </c>
      <c r="AJ142" s="120">
        <f t="shared" si="214"/>
        <v>-2150.6835000000005</v>
      </c>
      <c r="AK142" s="121">
        <f>VLOOKUP(A142,Лист6!$A$2:$F$175,6,FALSE)</f>
        <v>2452.0790000000002</v>
      </c>
      <c r="AL142" s="121">
        <f t="shared" si="215"/>
        <v>148.01000000000022</v>
      </c>
      <c r="AM142" s="122">
        <f t="shared" si="216"/>
        <v>671.96540000000095</v>
      </c>
      <c r="AN142" s="122"/>
      <c r="AO142" s="120">
        <f t="shared" si="217"/>
        <v>-1478.7180999999996</v>
      </c>
      <c r="AP142" s="123">
        <v>2582.0819999999999</v>
      </c>
      <c r="AQ142" s="121">
        <f t="shared" si="218"/>
        <v>130.0029999999997</v>
      </c>
      <c r="AR142" s="121">
        <f t="shared" si="219"/>
        <v>590.21361999999863</v>
      </c>
      <c r="AS142" s="121"/>
      <c r="AT142" s="120">
        <f t="shared" si="220"/>
        <v>-888.50448000000097</v>
      </c>
      <c r="AU142" s="123">
        <v>2717.0390000000002</v>
      </c>
      <c r="AV142" s="121">
        <f t="shared" si="221"/>
        <v>134.95700000000033</v>
      </c>
      <c r="AW142" s="122">
        <f t="shared" si="222"/>
        <v>612.70478000000151</v>
      </c>
      <c r="AX142" s="121"/>
      <c r="AY142" s="120">
        <f t="shared" si="223"/>
        <v>-275.79969999999946</v>
      </c>
      <c r="AZ142" s="192">
        <v>2746.0509999999999</v>
      </c>
      <c r="BA142" s="121">
        <f t="shared" si="172"/>
        <v>29.011999999999716</v>
      </c>
      <c r="BB142" s="122">
        <f t="shared" si="248"/>
        <v>139.54771999999863</v>
      </c>
      <c r="BC142" s="121"/>
      <c r="BD142" s="120">
        <f t="shared" si="224"/>
        <v>-136.25198000000083</v>
      </c>
      <c r="BE142" s="123"/>
      <c r="BF142" s="121"/>
      <c r="BG142" s="122">
        <f t="shared" si="226"/>
        <v>0</v>
      </c>
      <c r="BH142" s="121"/>
      <c r="BI142" s="120">
        <f t="shared" si="227"/>
        <v>-136.25198000000083</v>
      </c>
      <c r="BJ142" s="123"/>
      <c r="BK142" s="121">
        <f t="shared" si="228"/>
        <v>0</v>
      </c>
      <c r="BL142" s="122">
        <f t="shared" si="229"/>
        <v>0</v>
      </c>
      <c r="BM142" s="121">
        <v>2500</v>
      </c>
      <c r="BN142" s="157">
        <f t="shared" si="230"/>
        <v>-2636.2519800000009</v>
      </c>
      <c r="BO142" s="123"/>
      <c r="BP142" s="121">
        <f t="shared" si="231"/>
        <v>0</v>
      </c>
      <c r="BQ142" s="122">
        <f t="shared" si="232"/>
        <v>0</v>
      </c>
      <c r="BR142" s="121"/>
      <c r="BS142" s="120">
        <f t="shared" si="233"/>
        <v>-2636.2519800000009</v>
      </c>
      <c r="BT142" s="123"/>
      <c r="BU142" s="121">
        <f t="shared" si="234"/>
        <v>0</v>
      </c>
      <c r="BV142" s="122">
        <f t="shared" si="235"/>
        <v>0</v>
      </c>
      <c r="BW142" s="121"/>
      <c r="BX142" s="120">
        <f t="shared" si="236"/>
        <v>-2636.2519800000009</v>
      </c>
      <c r="BY142" s="123"/>
      <c r="BZ142" s="111">
        <f t="shared" si="202"/>
        <v>0</v>
      </c>
      <c r="CA142" s="122">
        <f t="shared" si="237"/>
        <v>0</v>
      </c>
      <c r="CB142" s="121"/>
      <c r="CC142" s="120">
        <f t="shared" si="238"/>
        <v>-2636.2519800000009</v>
      </c>
      <c r="CD142" s="123"/>
      <c r="CE142" s="111">
        <f t="shared" si="239"/>
        <v>0</v>
      </c>
      <c r="CF142" s="122">
        <f t="shared" si="240"/>
        <v>0</v>
      </c>
      <c r="CG142" s="121"/>
      <c r="CH142" s="120">
        <f t="shared" si="241"/>
        <v>-2636.2519800000009</v>
      </c>
      <c r="CI142" s="123"/>
      <c r="CJ142" s="111">
        <f t="shared" si="257"/>
        <v>0</v>
      </c>
      <c r="CK142" s="122">
        <f t="shared" si="249"/>
        <v>0</v>
      </c>
      <c r="CL142" s="121"/>
      <c r="CM142" s="120">
        <f t="shared" si="250"/>
        <v>-2636.2519800000009</v>
      </c>
      <c r="CN142" s="121"/>
      <c r="CO142" s="152">
        <f t="shared" si="242"/>
        <v>-2636.2519800000009</v>
      </c>
      <c r="CP142" s="121"/>
      <c r="CQ142" s="152">
        <f t="shared" si="243"/>
        <v>-2636.2519800000009</v>
      </c>
      <c r="CR142" s="121"/>
      <c r="CS142" s="196">
        <f t="shared" si="244"/>
        <v>-2636.2519800000009</v>
      </c>
      <c r="CT142" s="121"/>
      <c r="CU142" s="196">
        <f t="shared" si="245"/>
        <v>-2636.2519800000009</v>
      </c>
      <c r="CV142" s="121"/>
      <c r="CW142" s="196">
        <f t="shared" si="198"/>
        <v>-2636.2519800000009</v>
      </c>
      <c r="CX142" s="121"/>
      <c r="CY142" s="196">
        <f t="shared" si="199"/>
        <v>-2636.2519800000009</v>
      </c>
      <c r="CZ142" s="121"/>
      <c r="DA142" s="196">
        <f t="shared" si="200"/>
        <v>-2636.2519800000009</v>
      </c>
      <c r="DB142" s="121"/>
      <c r="DC142" s="196">
        <f t="shared" si="201"/>
        <v>-2636.2519800000009</v>
      </c>
      <c r="DD142" s="121"/>
      <c r="DE142" s="196">
        <f t="shared" si="203"/>
        <v>-2636.2519800000009</v>
      </c>
      <c r="DF142" s="121"/>
      <c r="DG142" s="196">
        <f t="shared" si="204"/>
        <v>-2636.2519800000009</v>
      </c>
      <c r="DH142" s="121"/>
      <c r="DI142" s="196">
        <f t="shared" si="178"/>
        <v>-2636.2519800000009</v>
      </c>
      <c r="DJ142" s="121"/>
      <c r="DK142" s="196">
        <f t="shared" si="179"/>
        <v>-2636.2519800000009</v>
      </c>
      <c r="DL142" s="121"/>
      <c r="DM142" s="196">
        <f t="shared" si="180"/>
        <v>-2636.2519800000009</v>
      </c>
      <c r="DN142" s="121"/>
      <c r="DO142" s="196">
        <f t="shared" si="181"/>
        <v>-2636.2519800000009</v>
      </c>
      <c r="DP142" s="121"/>
      <c r="DQ142" s="196">
        <f t="shared" si="182"/>
        <v>-2636.2519800000009</v>
      </c>
      <c r="DR142" s="121"/>
      <c r="DS142" s="196">
        <f t="shared" si="183"/>
        <v>-2636.2519800000009</v>
      </c>
      <c r="DT142" s="121"/>
      <c r="DU142" s="196">
        <f t="shared" si="184"/>
        <v>-2636.2519800000009</v>
      </c>
      <c r="DV142" s="121"/>
      <c r="DW142" s="196">
        <f t="shared" si="185"/>
        <v>-2636.2519800000009</v>
      </c>
      <c r="DX142" s="121"/>
      <c r="DY142" s="196">
        <f t="shared" si="186"/>
        <v>-2636.2519800000009</v>
      </c>
      <c r="DZ142" s="121"/>
      <c r="EA142" s="196">
        <f t="shared" si="187"/>
        <v>-2636.2519800000009</v>
      </c>
      <c r="EB142" s="121"/>
      <c r="EC142" s="196">
        <f t="shared" si="188"/>
        <v>-2636.2519800000009</v>
      </c>
      <c r="ED142" s="121"/>
      <c r="EE142" s="196">
        <f t="shared" si="189"/>
        <v>-2636.2519800000009</v>
      </c>
      <c r="EF142" s="121"/>
      <c r="EG142" s="196">
        <f t="shared" si="190"/>
        <v>-2636.2519800000009</v>
      </c>
      <c r="EH142" s="121"/>
      <c r="EI142" s="196">
        <f t="shared" si="191"/>
        <v>-2636.2519800000009</v>
      </c>
      <c r="EJ142" s="121"/>
      <c r="EK142" s="196">
        <f t="shared" si="192"/>
        <v>-2636.2519800000009</v>
      </c>
      <c r="EL142" s="121"/>
      <c r="EM142" s="196">
        <f t="shared" si="193"/>
        <v>-2636.2519800000009</v>
      </c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51"/>
        <v>1264.0039999999999</v>
      </c>
      <c r="J143" s="122">
        <f t="shared" si="252"/>
        <v>5283.5367199999991</v>
      </c>
      <c r="K143" s="184">
        <v>4455.0709999999999</v>
      </c>
      <c r="L143" s="121">
        <f t="shared" si="253"/>
        <v>1280.9780000000001</v>
      </c>
      <c r="M143" s="122">
        <f t="shared" si="254"/>
        <v>5815.64012</v>
      </c>
      <c r="N143" s="122">
        <f t="shared" si="255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46"/>
        <v>231.9970000000003</v>
      </c>
      <c r="S143" s="122">
        <f t="shared" si="247"/>
        <v>1053.2663800000014</v>
      </c>
      <c r="T143" s="122"/>
      <c r="U143" s="120">
        <f t="shared" si="205"/>
        <v>1589.5063800000014</v>
      </c>
      <c r="V143" s="121">
        <v>5085.0940000000001</v>
      </c>
      <c r="W143" s="121">
        <f t="shared" si="206"/>
        <v>398.02599999999984</v>
      </c>
      <c r="X143" s="122">
        <f t="shared" si="207"/>
        <v>1807.0380399999992</v>
      </c>
      <c r="Y143" s="122"/>
      <c r="Z143" s="120">
        <f t="shared" si="208"/>
        <v>3396.5444200000006</v>
      </c>
      <c r="AA143" s="121">
        <f>VLOOKUP(B143,Лист3!$A$2:$C$175,3,FALSE)</f>
        <v>5339.0510000000004</v>
      </c>
      <c r="AB143" s="121">
        <f t="shared" si="209"/>
        <v>253.95700000000033</v>
      </c>
      <c r="AC143" s="122">
        <f t="shared" si="210"/>
        <v>1152.9647800000016</v>
      </c>
      <c r="AD143" s="122"/>
      <c r="AE143" s="120">
        <f t="shared" si="211"/>
        <v>4549.5092000000022</v>
      </c>
      <c r="AF143" s="121">
        <f>VLOOKUP(A143,Лист4!$A$2:$F$175,6,FALSE)</f>
        <v>5514.0749999999998</v>
      </c>
      <c r="AG143" s="121">
        <f t="shared" si="212"/>
        <v>175.02399999999943</v>
      </c>
      <c r="AH143" s="122">
        <f t="shared" si="213"/>
        <v>794.60895999999741</v>
      </c>
      <c r="AI143" s="122"/>
      <c r="AJ143" s="120">
        <f t="shared" si="214"/>
        <v>5344.11816</v>
      </c>
      <c r="AK143" s="121">
        <f>VLOOKUP(A143,Лист6!$A$2:$F$175,6,FALSE)</f>
        <v>5587.067</v>
      </c>
      <c r="AL143" s="121">
        <f t="shared" si="215"/>
        <v>72.992000000000189</v>
      </c>
      <c r="AM143" s="122">
        <f t="shared" si="216"/>
        <v>331.38368000000088</v>
      </c>
      <c r="AN143" s="122"/>
      <c r="AO143" s="120">
        <f t="shared" si="217"/>
        <v>5675.5018400000008</v>
      </c>
      <c r="AP143" s="123">
        <v>5899.0870000000004</v>
      </c>
      <c r="AQ143" s="121">
        <f t="shared" si="218"/>
        <v>312.02000000000044</v>
      </c>
      <c r="AR143" s="121">
        <f t="shared" si="219"/>
        <v>1416.570800000002</v>
      </c>
      <c r="AS143" s="121"/>
      <c r="AT143" s="120">
        <f t="shared" si="220"/>
        <v>7092.072640000003</v>
      </c>
      <c r="AU143" s="123">
        <v>6279.0510000000004</v>
      </c>
      <c r="AV143" s="121">
        <f t="shared" si="221"/>
        <v>379.96399999999994</v>
      </c>
      <c r="AW143" s="122">
        <f t="shared" si="222"/>
        <v>1725.0365599999998</v>
      </c>
      <c r="AX143" s="121">
        <f>7000</f>
        <v>7000</v>
      </c>
      <c r="AY143" s="120">
        <f t="shared" si="223"/>
        <v>1817.1092000000026</v>
      </c>
      <c r="AZ143" s="123">
        <v>6746.0889999999999</v>
      </c>
      <c r="BA143" s="121">
        <f t="shared" si="172"/>
        <v>467.03799999999956</v>
      </c>
      <c r="BB143" s="122">
        <f t="shared" si="248"/>
        <v>2246.4527799999978</v>
      </c>
      <c r="BC143" s="121"/>
      <c r="BD143" s="120">
        <f t="shared" si="224"/>
        <v>4063.5619800000004</v>
      </c>
      <c r="BE143" s="123">
        <v>6941.06</v>
      </c>
      <c r="BF143" s="121">
        <f t="shared" si="225"/>
        <v>194.97100000000046</v>
      </c>
      <c r="BG143" s="122">
        <f t="shared" si="226"/>
        <v>937.81051000000218</v>
      </c>
      <c r="BH143" s="121"/>
      <c r="BI143" s="120">
        <f t="shared" si="227"/>
        <v>5001.3724900000025</v>
      </c>
      <c r="BJ143" s="123">
        <v>7143.0770000000002</v>
      </c>
      <c r="BK143" s="121">
        <f t="shared" si="228"/>
        <v>202.01699999999983</v>
      </c>
      <c r="BL143" s="122">
        <f t="shared" si="229"/>
        <v>971.7017699999991</v>
      </c>
      <c r="BM143" s="121"/>
      <c r="BN143" s="120">
        <f t="shared" si="230"/>
        <v>5973.0742600000012</v>
      </c>
      <c r="BO143" s="123">
        <v>7221.0230000000001</v>
      </c>
      <c r="BP143" s="121">
        <f t="shared" si="231"/>
        <v>77.945999999999913</v>
      </c>
      <c r="BQ143" s="122">
        <f t="shared" si="232"/>
        <v>374.92025999999953</v>
      </c>
      <c r="BR143" s="121"/>
      <c r="BS143" s="120">
        <f t="shared" si="233"/>
        <v>6347.9945200000011</v>
      </c>
      <c r="BT143" s="170">
        <v>7468.0460000000003</v>
      </c>
      <c r="BU143" s="121">
        <f t="shared" si="234"/>
        <v>247.02300000000014</v>
      </c>
      <c r="BV143" s="122">
        <f t="shared" si="235"/>
        <v>1188.1806300000005</v>
      </c>
      <c r="BW143" s="121"/>
      <c r="BX143" s="144">
        <f t="shared" si="236"/>
        <v>7536.1751500000018</v>
      </c>
      <c r="BY143" s="123"/>
      <c r="BZ143" s="111"/>
      <c r="CA143" s="122">
        <f t="shared" si="237"/>
        <v>0</v>
      </c>
      <c r="CB143" s="121"/>
      <c r="CC143" s="120">
        <f t="shared" si="238"/>
        <v>7536.1751500000018</v>
      </c>
      <c r="CD143" s="123"/>
      <c r="CE143" s="111">
        <f t="shared" si="239"/>
        <v>0</v>
      </c>
      <c r="CF143" s="122">
        <f t="shared" si="240"/>
        <v>0</v>
      </c>
      <c r="CG143" s="121"/>
      <c r="CH143" s="120">
        <f t="shared" si="241"/>
        <v>7536.1751500000018</v>
      </c>
      <c r="CI143" s="123"/>
      <c r="CJ143" s="111">
        <f t="shared" si="257"/>
        <v>0</v>
      </c>
      <c r="CK143" s="122">
        <f t="shared" si="249"/>
        <v>0</v>
      </c>
      <c r="CL143" s="121"/>
      <c r="CM143" s="120">
        <f t="shared" si="250"/>
        <v>7536.1751500000018</v>
      </c>
      <c r="CN143" s="121"/>
      <c r="CO143" s="196">
        <f t="shared" si="242"/>
        <v>7536.1751500000018</v>
      </c>
      <c r="CP143" s="111"/>
      <c r="CQ143" s="196">
        <f t="shared" si="243"/>
        <v>7536.1751500000018</v>
      </c>
      <c r="CR143" s="111">
        <v>14000</v>
      </c>
      <c r="CS143" s="196">
        <f t="shared" si="244"/>
        <v>-6463.8248499999982</v>
      </c>
      <c r="CT143" s="111"/>
      <c r="CU143" s="196">
        <f t="shared" si="245"/>
        <v>-6463.8248499999982</v>
      </c>
      <c r="CV143" s="111"/>
      <c r="CW143" s="196">
        <f t="shared" si="198"/>
        <v>-6463.8248499999982</v>
      </c>
      <c r="CX143" s="111"/>
      <c r="CY143" s="196">
        <f t="shared" si="199"/>
        <v>-6463.8248499999982</v>
      </c>
      <c r="CZ143" s="111"/>
      <c r="DA143" s="196">
        <f t="shared" si="200"/>
        <v>-6463.8248499999982</v>
      </c>
      <c r="DB143" s="111"/>
      <c r="DC143" s="196">
        <f t="shared" si="201"/>
        <v>-6463.8248499999982</v>
      </c>
      <c r="DD143" s="111"/>
      <c r="DE143" s="196">
        <f t="shared" si="203"/>
        <v>-6463.8248499999982</v>
      </c>
      <c r="DF143" s="111"/>
      <c r="DG143" s="196">
        <f t="shared" si="204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111"/>
      <c r="DO143" s="196">
        <v>0</v>
      </c>
      <c r="DP143" s="111"/>
      <c r="DQ143" s="196">
        <v>0</v>
      </c>
      <c r="DR143" s="111"/>
      <c r="DS143" s="196">
        <v>0</v>
      </c>
      <c r="DT143" s="111"/>
      <c r="DU143" s="196">
        <v>0</v>
      </c>
      <c r="DV143" s="111"/>
      <c r="DW143" s="196">
        <v>0</v>
      </c>
      <c r="DX143" s="111"/>
      <c r="DY143" s="196">
        <v>0</v>
      </c>
      <c r="DZ143" s="111"/>
      <c r="EA143" s="196">
        <v>0</v>
      </c>
      <c r="EB143" s="111"/>
      <c r="EC143" s="196">
        <v>0</v>
      </c>
      <c r="ED143" s="111"/>
      <c r="EE143" s="196">
        <v>0</v>
      </c>
      <c r="EF143" s="111"/>
      <c r="EG143" s="196">
        <v>0</v>
      </c>
      <c r="EH143" s="111"/>
      <c r="EI143" s="196">
        <v>0</v>
      </c>
      <c r="EJ143" s="111"/>
      <c r="EK143" s="196">
        <v>0</v>
      </c>
      <c r="EL143" s="111"/>
      <c r="EM143" s="196">
        <v>0</v>
      </c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51"/>
        <v>0</v>
      </c>
      <c r="J144" s="212">
        <f t="shared" si="252"/>
        <v>0</v>
      </c>
      <c r="K144" s="213">
        <v>184.095</v>
      </c>
      <c r="L144" s="179">
        <f t="shared" si="253"/>
        <v>184.095</v>
      </c>
      <c r="M144" s="212">
        <f t="shared" si="254"/>
        <v>835.79129999999998</v>
      </c>
      <c r="N144" s="212">
        <f t="shared" si="255"/>
        <v>835.79129999999998</v>
      </c>
      <c r="O144" s="212">
        <v>0</v>
      </c>
      <c r="P144" s="180">
        <f t="shared" si="256"/>
        <v>835.79129999999998</v>
      </c>
      <c r="Q144" s="179">
        <v>234.07599999999999</v>
      </c>
      <c r="R144" s="179">
        <f t="shared" si="246"/>
        <v>49.980999999999995</v>
      </c>
      <c r="S144" s="212">
        <f t="shared" si="247"/>
        <v>226.91373999999999</v>
      </c>
      <c r="T144" s="212">
        <v>1062.7</v>
      </c>
      <c r="U144" s="180">
        <f t="shared" si="205"/>
        <v>5.0400000000081491E-3</v>
      </c>
      <c r="V144" s="179">
        <v>324.04899999999998</v>
      </c>
      <c r="W144" s="179">
        <f t="shared" si="206"/>
        <v>89.972999999999985</v>
      </c>
      <c r="X144" s="212">
        <f t="shared" si="207"/>
        <v>408.47741999999994</v>
      </c>
      <c r="Y144" s="212"/>
      <c r="Z144" s="180">
        <f t="shared" si="208"/>
        <v>408.48245999999995</v>
      </c>
      <c r="AA144" s="179">
        <f>VLOOKUP(B144,Лист3!$A$2:$C$175,3,FALSE)</f>
        <v>370.03399999999999</v>
      </c>
      <c r="AB144" s="179">
        <f t="shared" si="209"/>
        <v>45.985000000000014</v>
      </c>
      <c r="AC144" s="212">
        <f t="shared" si="210"/>
        <v>208.77190000000007</v>
      </c>
      <c r="AD144" s="212">
        <f>408.48+208.77</f>
        <v>617.25</v>
      </c>
      <c r="AE144" s="180">
        <f t="shared" si="211"/>
        <v>4.3600000000196815E-3</v>
      </c>
      <c r="AF144" s="179">
        <f>VLOOKUP(A144,Лист4!$A$2:$F$175,6,FALSE)</f>
        <v>505.03</v>
      </c>
      <c r="AG144" s="179">
        <f t="shared" si="212"/>
        <v>134.99599999999998</v>
      </c>
      <c r="AH144" s="212">
        <f t="shared" si="213"/>
        <v>612.8818399999999</v>
      </c>
      <c r="AI144" s="212">
        <v>208.77</v>
      </c>
      <c r="AJ144" s="180">
        <f t="shared" si="214"/>
        <v>404.11619999999994</v>
      </c>
      <c r="AK144" s="179">
        <f>VLOOKUP(A144,Лист6!$A$2:$F$175,6,FALSE)</f>
        <v>665.01</v>
      </c>
      <c r="AL144" s="179">
        <f t="shared" si="215"/>
        <v>159.98000000000002</v>
      </c>
      <c r="AM144" s="212">
        <f t="shared" si="216"/>
        <v>726.30920000000003</v>
      </c>
      <c r="AN144" s="212">
        <v>1339.21</v>
      </c>
      <c r="AO144" s="180">
        <f t="shared" si="217"/>
        <v>-208.78459999999995</v>
      </c>
      <c r="AP144" s="214">
        <v>870.09799999999996</v>
      </c>
      <c r="AQ144" s="179">
        <f t="shared" si="218"/>
        <v>205.08799999999997</v>
      </c>
      <c r="AR144" s="179">
        <f t="shared" si="219"/>
        <v>931.09951999999987</v>
      </c>
      <c r="AS144" s="179"/>
      <c r="AT144" s="180">
        <f t="shared" si="220"/>
        <v>722.31491999999992</v>
      </c>
      <c r="AU144" s="214"/>
      <c r="AV144" s="179"/>
      <c r="AW144" s="212">
        <f t="shared" si="222"/>
        <v>0</v>
      </c>
      <c r="AX144" s="179">
        <v>612.9</v>
      </c>
      <c r="AY144" s="180">
        <f t="shared" si="223"/>
        <v>109.41491999999994</v>
      </c>
      <c r="AZ144" s="214"/>
      <c r="BA144" s="179">
        <f t="shared" si="172"/>
        <v>0</v>
      </c>
      <c r="BB144" s="122">
        <f t="shared" si="248"/>
        <v>0</v>
      </c>
      <c r="BC144" s="179"/>
      <c r="BD144" s="180">
        <f t="shared" si="224"/>
        <v>109.41491999999994</v>
      </c>
      <c r="BE144" s="214"/>
      <c r="BF144" s="179">
        <f t="shared" si="225"/>
        <v>0</v>
      </c>
      <c r="BG144" s="212">
        <f t="shared" si="226"/>
        <v>0</v>
      </c>
      <c r="BH144" s="179"/>
      <c r="BI144" s="180">
        <f t="shared" si="227"/>
        <v>109.41491999999994</v>
      </c>
      <c r="BJ144" s="214"/>
      <c r="BK144" s="179">
        <f t="shared" si="228"/>
        <v>0</v>
      </c>
      <c r="BL144" s="212">
        <f t="shared" si="229"/>
        <v>0</v>
      </c>
      <c r="BM144" s="179"/>
      <c r="BN144" s="180">
        <f t="shared" si="230"/>
        <v>109.41491999999994</v>
      </c>
      <c r="BO144" s="214"/>
      <c r="BP144" s="179">
        <f t="shared" si="231"/>
        <v>0</v>
      </c>
      <c r="BQ144" s="212">
        <f t="shared" si="232"/>
        <v>0</v>
      </c>
      <c r="BR144" s="179"/>
      <c r="BS144" s="180">
        <f t="shared" si="233"/>
        <v>109.41491999999994</v>
      </c>
      <c r="BT144" s="214"/>
      <c r="BU144" s="179">
        <f t="shared" si="234"/>
        <v>0</v>
      </c>
      <c r="BV144" s="212">
        <f t="shared" si="235"/>
        <v>0</v>
      </c>
      <c r="BW144" s="179"/>
      <c r="BX144" s="180">
        <f t="shared" si="236"/>
        <v>109.41491999999994</v>
      </c>
      <c r="BY144" s="214"/>
      <c r="BZ144" s="111">
        <f t="shared" si="202"/>
        <v>0</v>
      </c>
      <c r="CA144" s="122">
        <f t="shared" si="237"/>
        <v>0</v>
      </c>
      <c r="CB144" s="179"/>
      <c r="CC144" s="120">
        <f t="shared" si="238"/>
        <v>109.41491999999994</v>
      </c>
      <c r="CD144" s="214"/>
      <c r="CE144" s="111">
        <f t="shared" si="239"/>
        <v>0</v>
      </c>
      <c r="CF144" s="122">
        <f t="shared" si="240"/>
        <v>0</v>
      </c>
      <c r="CG144" s="179"/>
      <c r="CH144" s="120">
        <f t="shared" si="241"/>
        <v>109.41491999999994</v>
      </c>
      <c r="CI144" s="214"/>
      <c r="CJ144" s="111">
        <f t="shared" si="257"/>
        <v>0</v>
      </c>
      <c r="CK144" s="122">
        <f t="shared" si="249"/>
        <v>0</v>
      </c>
      <c r="CL144" s="179"/>
      <c r="CM144" s="120">
        <f t="shared" si="250"/>
        <v>109.41491999999994</v>
      </c>
      <c r="CN144" s="179"/>
      <c r="CO144" s="196">
        <f t="shared" si="242"/>
        <v>109.41491999999994</v>
      </c>
      <c r="CP144" s="111"/>
      <c r="CQ144" s="196">
        <f t="shared" si="243"/>
        <v>109.41491999999994</v>
      </c>
      <c r="CR144" s="111"/>
      <c r="CS144" s="196">
        <f t="shared" si="244"/>
        <v>109.41491999999994</v>
      </c>
      <c r="CT144" s="111">
        <v>109.41</v>
      </c>
      <c r="CU144" s="196">
        <f t="shared" si="245"/>
        <v>4.9199999999416377E-3</v>
      </c>
      <c r="CV144" s="111"/>
      <c r="CW144" s="196">
        <f t="shared" si="198"/>
        <v>4.9199999999416377E-3</v>
      </c>
      <c r="CX144" s="111"/>
      <c r="CY144" s="196">
        <f t="shared" si="199"/>
        <v>4.9199999999416377E-3</v>
      </c>
      <c r="CZ144" s="111"/>
      <c r="DA144" s="196">
        <f t="shared" si="200"/>
        <v>4.9199999999416377E-3</v>
      </c>
      <c r="DB144" s="111"/>
      <c r="DC144" s="196">
        <f t="shared" si="201"/>
        <v>4.9199999999416377E-3</v>
      </c>
      <c r="DD144" s="111"/>
      <c r="DE144" s="196">
        <f t="shared" si="203"/>
        <v>4.9199999999416377E-3</v>
      </c>
      <c r="DF144" s="111"/>
      <c r="DG144" s="196">
        <f t="shared" si="204"/>
        <v>4.9199999999416377E-3</v>
      </c>
      <c r="DH144" s="111"/>
      <c r="DI144" s="196">
        <f t="shared" si="178"/>
        <v>4.9199999999416377E-3</v>
      </c>
      <c r="DJ144" s="111"/>
      <c r="DK144" s="196">
        <f t="shared" ref="DK144:DK181" si="258">DI144-DJ144</f>
        <v>4.9199999999416377E-3</v>
      </c>
      <c r="DL144" s="111"/>
      <c r="DM144" s="196">
        <f t="shared" ref="DM144:DM181" si="259">DK144-DL144</f>
        <v>4.9199999999416377E-3</v>
      </c>
      <c r="DN144" s="111"/>
      <c r="DO144" s="196">
        <f t="shared" ref="DO144:DO181" si="260">DM144-DN144</f>
        <v>4.9199999999416377E-3</v>
      </c>
      <c r="DP144" s="111"/>
      <c r="DQ144" s="196">
        <f t="shared" ref="DQ144:DQ181" si="261">DO144-DP144</f>
        <v>4.9199999999416377E-3</v>
      </c>
      <c r="DR144" s="111"/>
      <c r="DS144" s="196">
        <f t="shared" ref="DS144:DS181" si="262">DQ144-DR144</f>
        <v>4.9199999999416377E-3</v>
      </c>
      <c r="DT144" s="111"/>
      <c r="DU144" s="196">
        <f t="shared" ref="DU144:DU181" si="263">DS144-DT144</f>
        <v>4.9199999999416377E-3</v>
      </c>
      <c r="DV144" s="111"/>
      <c r="DW144" s="196">
        <f t="shared" ref="DW144:DW181" si="264">DU144-DV144</f>
        <v>4.9199999999416377E-3</v>
      </c>
      <c r="DX144" s="111"/>
      <c r="DY144" s="196">
        <f t="shared" ref="DY144:DY181" si="265">DW144-DX144</f>
        <v>4.9199999999416377E-3</v>
      </c>
      <c r="DZ144" s="111"/>
      <c r="EA144" s="196">
        <f t="shared" ref="EA144:EA181" si="266">DY144-DZ144</f>
        <v>4.9199999999416377E-3</v>
      </c>
      <c r="EB144" s="111"/>
      <c r="EC144" s="196">
        <f t="shared" ref="EC144:EC181" si="267">EA144-EB144</f>
        <v>4.9199999999416377E-3</v>
      </c>
      <c r="ED144" s="111"/>
      <c r="EE144" s="196">
        <f t="shared" ref="EE144:EE181" si="268">EC144-ED144</f>
        <v>4.9199999999416377E-3</v>
      </c>
      <c r="EF144" s="111"/>
      <c r="EG144" s="196">
        <f t="shared" ref="EG144:EG181" si="269">EE144-EF144</f>
        <v>4.9199999999416377E-3</v>
      </c>
      <c r="EH144" s="111"/>
      <c r="EI144" s="196">
        <f t="shared" ref="EI144:EI181" si="270">EG144-EH144</f>
        <v>4.9199999999416377E-3</v>
      </c>
      <c r="EJ144" s="111"/>
      <c r="EK144" s="196">
        <f t="shared" ref="EK144:EK181" si="271">EI144-EJ144</f>
        <v>4.9199999999416377E-3</v>
      </c>
      <c r="EL144" s="111"/>
      <c r="EM144" s="196">
        <f t="shared" ref="EM144:EM181" si="272">EK144-EL144</f>
        <v>4.9199999999416377E-3</v>
      </c>
      <c r="EN144" s="236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51"/>
        <v>0</v>
      </c>
      <c r="J145" s="122">
        <f t="shared" si="252"/>
        <v>0</v>
      </c>
      <c r="K145" s="184">
        <v>0</v>
      </c>
      <c r="L145" s="121">
        <f t="shared" si="253"/>
        <v>0</v>
      </c>
      <c r="M145" s="122">
        <f t="shared" si="254"/>
        <v>0</v>
      </c>
      <c r="N145" s="122">
        <f t="shared" si="255"/>
        <v>0</v>
      </c>
      <c r="O145" s="122">
        <v>0</v>
      </c>
      <c r="P145" s="120">
        <f t="shared" si="256"/>
        <v>0</v>
      </c>
      <c r="Q145" s="121">
        <v>0</v>
      </c>
      <c r="R145" s="121">
        <f t="shared" si="246"/>
        <v>0</v>
      </c>
      <c r="S145" s="122">
        <f t="shared" si="247"/>
        <v>0</v>
      </c>
      <c r="T145" s="122"/>
      <c r="U145" s="120">
        <f t="shared" si="205"/>
        <v>0</v>
      </c>
      <c r="V145" s="121">
        <v>0</v>
      </c>
      <c r="W145" s="121">
        <f t="shared" si="206"/>
        <v>0</v>
      </c>
      <c r="X145" s="122">
        <f t="shared" si="207"/>
        <v>0</v>
      </c>
      <c r="Y145" s="122"/>
      <c r="Z145" s="120">
        <f t="shared" si="208"/>
        <v>0</v>
      </c>
      <c r="AA145" s="121">
        <f>VLOOKUP(B145,Лист3!$A$2:$C$175,3,FALSE)</f>
        <v>0</v>
      </c>
      <c r="AB145" s="121">
        <f t="shared" si="209"/>
        <v>0</v>
      </c>
      <c r="AC145" s="122">
        <f t="shared" si="210"/>
        <v>0</v>
      </c>
      <c r="AD145" s="122"/>
      <c r="AE145" s="120">
        <f t="shared" si="211"/>
        <v>0</v>
      </c>
      <c r="AF145" s="121">
        <f>VLOOKUP(A145,Лист4!$A$2:$F$175,6,FALSE)</f>
        <v>0</v>
      </c>
      <c r="AG145" s="121">
        <f t="shared" si="212"/>
        <v>0</v>
      </c>
      <c r="AH145" s="122">
        <f t="shared" si="213"/>
        <v>0</v>
      </c>
      <c r="AI145" s="122"/>
      <c r="AJ145" s="120">
        <f t="shared" si="214"/>
        <v>0</v>
      </c>
      <c r="AK145" s="121">
        <f>VLOOKUP(A145,Лист6!$A$2:$F$175,6,FALSE)</f>
        <v>0</v>
      </c>
      <c r="AL145" s="121">
        <f t="shared" si="215"/>
        <v>0</v>
      </c>
      <c r="AM145" s="122">
        <f t="shared" si="216"/>
        <v>0</v>
      </c>
      <c r="AN145" s="122"/>
      <c r="AO145" s="120">
        <f t="shared" si="217"/>
        <v>0</v>
      </c>
      <c r="AP145" s="123"/>
      <c r="AQ145" s="121">
        <f t="shared" si="218"/>
        <v>0</v>
      </c>
      <c r="AR145" s="121">
        <f t="shared" si="219"/>
        <v>0</v>
      </c>
      <c r="AS145" s="121"/>
      <c r="AT145" s="120">
        <f t="shared" si="220"/>
        <v>0</v>
      </c>
      <c r="AU145" s="123">
        <v>0</v>
      </c>
      <c r="AV145" s="121">
        <f t="shared" si="221"/>
        <v>0</v>
      </c>
      <c r="AW145" s="122">
        <f t="shared" si="222"/>
        <v>0</v>
      </c>
      <c r="AX145" s="121"/>
      <c r="AY145" s="120">
        <f t="shared" si="223"/>
        <v>0</v>
      </c>
      <c r="AZ145" s="123">
        <v>0</v>
      </c>
      <c r="BA145" s="121">
        <f t="shared" si="172"/>
        <v>0</v>
      </c>
      <c r="BB145" s="122">
        <f t="shared" si="248"/>
        <v>0</v>
      </c>
      <c r="BC145" s="121"/>
      <c r="BD145" s="120">
        <f t="shared" si="224"/>
        <v>0</v>
      </c>
      <c r="BE145" s="123">
        <v>0</v>
      </c>
      <c r="BF145" s="121">
        <f t="shared" si="225"/>
        <v>0</v>
      </c>
      <c r="BG145" s="122">
        <f t="shared" si="226"/>
        <v>0</v>
      </c>
      <c r="BH145" s="121"/>
      <c r="BI145" s="120">
        <f t="shared" si="227"/>
        <v>0</v>
      </c>
      <c r="BJ145" s="123">
        <v>0</v>
      </c>
      <c r="BK145" s="121">
        <f t="shared" si="228"/>
        <v>0</v>
      </c>
      <c r="BL145" s="122">
        <f t="shared" si="229"/>
        <v>0</v>
      </c>
      <c r="BM145" s="121"/>
      <c r="BN145" s="120">
        <f t="shared" si="230"/>
        <v>0</v>
      </c>
      <c r="BO145" s="123">
        <v>0</v>
      </c>
      <c r="BP145" s="121">
        <f t="shared" si="231"/>
        <v>0</v>
      </c>
      <c r="BQ145" s="122">
        <f t="shared" si="232"/>
        <v>0</v>
      </c>
      <c r="BR145" s="121"/>
      <c r="BS145" s="120">
        <f t="shared" si="233"/>
        <v>0</v>
      </c>
      <c r="BT145" s="123">
        <v>0</v>
      </c>
      <c r="BU145" s="121">
        <f t="shared" si="234"/>
        <v>0</v>
      </c>
      <c r="BV145" s="122">
        <f t="shared" si="235"/>
        <v>0</v>
      </c>
      <c r="BW145" s="121"/>
      <c r="BX145" s="120">
        <f t="shared" si="236"/>
        <v>0</v>
      </c>
      <c r="BY145" s="123"/>
      <c r="BZ145" s="111">
        <f t="shared" si="202"/>
        <v>0</v>
      </c>
      <c r="CA145" s="122">
        <f t="shared" si="237"/>
        <v>0</v>
      </c>
      <c r="CB145" s="121"/>
      <c r="CC145" s="120">
        <f t="shared" si="238"/>
        <v>0</v>
      </c>
      <c r="CD145" s="123">
        <v>0</v>
      </c>
      <c r="CE145" s="111">
        <f t="shared" si="239"/>
        <v>0</v>
      </c>
      <c r="CF145" s="122">
        <f>CE145*4.81</f>
        <v>0</v>
      </c>
      <c r="CG145" s="121"/>
      <c r="CH145" s="120">
        <f t="shared" si="241"/>
        <v>0</v>
      </c>
      <c r="CI145" s="123">
        <v>0</v>
      </c>
      <c r="CJ145" s="111">
        <f t="shared" si="257"/>
        <v>0</v>
      </c>
      <c r="CK145" s="122">
        <f t="shared" si="249"/>
        <v>0</v>
      </c>
      <c r="CL145" s="121"/>
      <c r="CM145" s="120">
        <f t="shared" si="250"/>
        <v>0</v>
      </c>
      <c r="CN145" s="121"/>
      <c r="CO145" s="196">
        <f t="shared" si="242"/>
        <v>0</v>
      </c>
      <c r="CP145" s="111"/>
      <c r="CQ145" s="196">
        <f t="shared" si="243"/>
        <v>0</v>
      </c>
      <c r="CR145" s="111"/>
      <c r="CS145" s="196">
        <f t="shared" si="244"/>
        <v>0</v>
      </c>
      <c r="CT145" s="111"/>
      <c r="CU145" s="196">
        <f t="shared" si="245"/>
        <v>0</v>
      </c>
      <c r="CV145" s="111"/>
      <c r="CW145" s="196">
        <f t="shared" si="198"/>
        <v>0</v>
      </c>
      <c r="CX145" s="111"/>
      <c r="CY145" s="196">
        <f t="shared" si="199"/>
        <v>0</v>
      </c>
      <c r="CZ145" s="111"/>
      <c r="DA145" s="196">
        <f t="shared" si="200"/>
        <v>0</v>
      </c>
      <c r="DB145" s="111"/>
      <c r="DC145" s="196">
        <f t="shared" si="201"/>
        <v>0</v>
      </c>
      <c r="DD145" s="111"/>
      <c r="DE145" s="196">
        <f t="shared" si="203"/>
        <v>0</v>
      </c>
      <c r="DF145" s="111"/>
      <c r="DG145" s="196">
        <f t="shared" si="204"/>
        <v>0</v>
      </c>
      <c r="DH145" s="111"/>
      <c r="DI145" s="196">
        <f t="shared" si="178"/>
        <v>0</v>
      </c>
      <c r="DJ145" s="111"/>
      <c r="DK145" s="196">
        <f t="shared" si="258"/>
        <v>0</v>
      </c>
      <c r="DL145" s="111"/>
      <c r="DM145" s="196">
        <f t="shared" si="259"/>
        <v>0</v>
      </c>
      <c r="DN145" s="111"/>
      <c r="DO145" s="196">
        <f t="shared" si="260"/>
        <v>0</v>
      </c>
      <c r="DP145" s="111"/>
      <c r="DQ145" s="196">
        <f t="shared" si="261"/>
        <v>0</v>
      </c>
      <c r="DR145" s="111"/>
      <c r="DS145" s="196">
        <f t="shared" si="262"/>
        <v>0</v>
      </c>
      <c r="DT145" s="111"/>
      <c r="DU145" s="196">
        <f t="shared" si="263"/>
        <v>0</v>
      </c>
      <c r="DV145" s="111"/>
      <c r="DW145" s="196">
        <f t="shared" si="264"/>
        <v>0</v>
      </c>
      <c r="DX145" s="111"/>
      <c r="DY145" s="196">
        <f t="shared" si="265"/>
        <v>0</v>
      </c>
      <c r="DZ145" s="111"/>
      <c r="EA145" s="196">
        <f t="shared" si="266"/>
        <v>0</v>
      </c>
      <c r="EB145" s="111"/>
      <c r="EC145" s="196">
        <f t="shared" si="267"/>
        <v>0</v>
      </c>
      <c r="ED145" s="111"/>
      <c r="EE145" s="196">
        <f t="shared" si="268"/>
        <v>0</v>
      </c>
      <c r="EF145" s="111"/>
      <c r="EG145" s="196">
        <f t="shared" si="269"/>
        <v>0</v>
      </c>
      <c r="EH145" s="111"/>
      <c r="EI145" s="196">
        <f t="shared" si="270"/>
        <v>0</v>
      </c>
      <c r="EJ145" s="111"/>
      <c r="EK145" s="196">
        <f t="shared" si="271"/>
        <v>0</v>
      </c>
      <c r="EL145" s="111"/>
      <c r="EM145" s="196">
        <f t="shared" si="272"/>
        <v>0</v>
      </c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51"/>
        <v>2291.0110000000004</v>
      </c>
      <c r="J146" s="224">
        <f t="shared" si="252"/>
        <v>9576.4259800000018</v>
      </c>
      <c r="K146" s="225">
        <v>10789.022999999999</v>
      </c>
      <c r="L146" s="96">
        <f t="shared" si="253"/>
        <v>3503.9629999999988</v>
      </c>
      <c r="M146" s="224">
        <f t="shared" si="254"/>
        <v>15907.992019999994</v>
      </c>
      <c r="N146" s="224">
        <f t="shared" si="255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46"/>
        <v>1476.0110000000004</v>
      </c>
      <c r="S146" s="224">
        <f t="shared" si="247"/>
        <v>6701.0899400000017</v>
      </c>
      <c r="T146" s="224"/>
      <c r="U146" s="226">
        <f t="shared" si="205"/>
        <v>16194.039940000002</v>
      </c>
      <c r="V146" s="96">
        <v>13046.094999999999</v>
      </c>
      <c r="W146" s="96">
        <f t="shared" si="206"/>
        <v>781.06099999999969</v>
      </c>
      <c r="X146" s="224">
        <f t="shared" si="207"/>
        <v>3546.0169399999986</v>
      </c>
      <c r="Y146" s="224">
        <v>18983</v>
      </c>
      <c r="Z146" s="226">
        <f t="shared" si="208"/>
        <v>757.05688000000009</v>
      </c>
      <c r="AA146" s="96">
        <v>13903.045</v>
      </c>
      <c r="AB146" s="96">
        <f t="shared" si="209"/>
        <v>856.95000000000073</v>
      </c>
      <c r="AC146" s="224">
        <f t="shared" si="210"/>
        <v>3890.5530000000035</v>
      </c>
      <c r="AD146" s="224"/>
      <c r="AE146" s="226">
        <f t="shared" si="211"/>
        <v>4647.6098800000036</v>
      </c>
      <c r="AF146" s="96">
        <f>VLOOKUP(A146,Лист4!$A$2:$F$175,6,FALSE)</f>
        <v>14467.073</v>
      </c>
      <c r="AG146" s="96">
        <f t="shared" si="212"/>
        <v>564.02800000000025</v>
      </c>
      <c r="AH146" s="224">
        <f t="shared" si="213"/>
        <v>2560.687120000001</v>
      </c>
      <c r="AI146" s="224">
        <v>7437.2</v>
      </c>
      <c r="AJ146" s="226">
        <f t="shared" si="214"/>
        <v>-228.9029999999957</v>
      </c>
      <c r="AK146" s="96">
        <f>VLOOKUP(A146,Лист6!$A$2:$F$175,6,FALSE)</f>
        <v>15144.022000000001</v>
      </c>
      <c r="AL146" s="96">
        <f t="shared" si="215"/>
        <v>676.94900000000052</v>
      </c>
      <c r="AM146" s="224">
        <f t="shared" si="216"/>
        <v>3073.3484600000024</v>
      </c>
      <c r="AN146" s="224"/>
      <c r="AO146" s="226">
        <f t="shared" si="217"/>
        <v>2844.4454600000067</v>
      </c>
      <c r="AP146" s="91">
        <v>15392.073</v>
      </c>
      <c r="AQ146" s="96">
        <f t="shared" si="218"/>
        <v>248.05099999999948</v>
      </c>
      <c r="AR146" s="96">
        <f t="shared" si="219"/>
        <v>1126.1515399999976</v>
      </c>
      <c r="AS146" s="96"/>
      <c r="AT146" s="226">
        <f t="shared" si="220"/>
        <v>3970.5970000000043</v>
      </c>
      <c r="AU146" s="91">
        <v>15719.082</v>
      </c>
      <c r="AV146" s="96">
        <f t="shared" si="221"/>
        <v>327.00900000000001</v>
      </c>
      <c r="AW146" s="224">
        <f t="shared" si="222"/>
        <v>1484.62086</v>
      </c>
      <c r="AX146" s="96"/>
      <c r="AY146" s="226">
        <f t="shared" si="223"/>
        <v>5455.2178600000043</v>
      </c>
      <c r="AZ146" s="91">
        <v>15928.092000000001</v>
      </c>
      <c r="BA146" s="96">
        <f t="shared" si="172"/>
        <v>209.01000000000022</v>
      </c>
      <c r="BB146" s="224">
        <f t="shared" si="248"/>
        <v>1005.338100000001</v>
      </c>
      <c r="BC146" s="96"/>
      <c r="BD146" s="226">
        <f t="shared" si="224"/>
        <v>6460.5559600000051</v>
      </c>
      <c r="BE146" s="91">
        <v>15928.092000000001</v>
      </c>
      <c r="BF146" s="96">
        <f t="shared" si="225"/>
        <v>0</v>
      </c>
      <c r="BG146" s="224">
        <f t="shared" si="226"/>
        <v>0</v>
      </c>
      <c r="BH146" s="96"/>
      <c r="BI146" s="226">
        <f t="shared" si="227"/>
        <v>6460.5559600000051</v>
      </c>
      <c r="BJ146" s="91">
        <v>15928.092000000001</v>
      </c>
      <c r="BK146" s="96">
        <f t="shared" si="228"/>
        <v>0</v>
      </c>
      <c r="BL146" s="224">
        <f t="shared" si="229"/>
        <v>0</v>
      </c>
      <c r="BM146" s="96"/>
      <c r="BN146" s="226">
        <f t="shared" si="230"/>
        <v>6460.5559600000051</v>
      </c>
      <c r="BO146" s="91"/>
      <c r="BP146" s="96">
        <v>0</v>
      </c>
      <c r="BQ146" s="224">
        <f t="shared" si="232"/>
        <v>0</v>
      </c>
      <c r="BR146" s="96"/>
      <c r="BS146" s="226">
        <f t="shared" si="233"/>
        <v>6460.5559600000051</v>
      </c>
      <c r="BT146" s="91"/>
      <c r="BU146" s="96">
        <f t="shared" si="234"/>
        <v>0</v>
      </c>
      <c r="BV146" s="224">
        <f t="shared" si="235"/>
        <v>0</v>
      </c>
      <c r="BW146" s="96"/>
      <c r="BX146" s="226">
        <f t="shared" si="236"/>
        <v>6460.5559600000051</v>
      </c>
      <c r="BY146" s="91"/>
      <c r="BZ146" s="217">
        <f t="shared" si="202"/>
        <v>0</v>
      </c>
      <c r="CA146" s="224">
        <f t="shared" si="237"/>
        <v>0</v>
      </c>
      <c r="CB146" s="96"/>
      <c r="CC146" s="226">
        <f t="shared" si="238"/>
        <v>6460.5559600000051</v>
      </c>
      <c r="CD146" s="91"/>
      <c r="CE146" s="217">
        <f t="shared" si="239"/>
        <v>0</v>
      </c>
      <c r="CF146" s="224">
        <f t="shared" si="240"/>
        <v>0</v>
      </c>
      <c r="CG146" s="96"/>
      <c r="CH146" s="226">
        <f t="shared" si="241"/>
        <v>6460.5559600000051</v>
      </c>
      <c r="CI146" s="91"/>
      <c r="CJ146" s="217">
        <f t="shared" si="257"/>
        <v>0</v>
      </c>
      <c r="CK146" s="224">
        <f t="shared" si="249"/>
        <v>0</v>
      </c>
      <c r="CL146" s="96"/>
      <c r="CM146" s="287">
        <f t="shared" si="250"/>
        <v>6460.5559600000051</v>
      </c>
      <c r="CN146" s="217"/>
      <c r="CO146" s="289">
        <f t="shared" si="242"/>
        <v>6460.5559600000051</v>
      </c>
      <c r="CP146" s="217"/>
      <c r="CQ146" s="289">
        <f t="shared" si="243"/>
        <v>6460.5559600000051</v>
      </c>
      <c r="CR146" s="217"/>
      <c r="CS146" s="289">
        <f t="shared" si="244"/>
        <v>6460.5559600000051</v>
      </c>
      <c r="CT146" s="217"/>
      <c r="CU146" s="289">
        <f t="shared" si="245"/>
        <v>6460.5559600000051</v>
      </c>
      <c r="CV146" s="217"/>
      <c r="CW146" s="289">
        <f t="shared" si="198"/>
        <v>6460.5559600000051</v>
      </c>
      <c r="CX146" s="217"/>
      <c r="CY146" s="289">
        <f t="shared" si="199"/>
        <v>6460.5559600000051</v>
      </c>
      <c r="CZ146" s="217"/>
      <c r="DA146" s="289">
        <f t="shared" si="200"/>
        <v>6460.5559600000051</v>
      </c>
      <c r="DB146" s="217"/>
      <c r="DC146" s="289">
        <f t="shared" si="201"/>
        <v>6460.5559600000051</v>
      </c>
      <c r="DD146" s="217"/>
      <c r="DE146" s="289">
        <f t="shared" si="203"/>
        <v>6460.5559600000051</v>
      </c>
      <c r="DF146" s="217"/>
      <c r="DG146" s="289">
        <f t="shared" si="204"/>
        <v>6460.5559600000051</v>
      </c>
      <c r="DH146" s="217"/>
      <c r="DI146" s="289">
        <f t="shared" si="178"/>
        <v>6460.5559600000051</v>
      </c>
      <c r="DJ146" s="217"/>
      <c r="DK146" s="289">
        <f t="shared" si="258"/>
        <v>6460.5559600000051</v>
      </c>
      <c r="DL146" s="217"/>
      <c r="DM146" s="289">
        <f t="shared" si="259"/>
        <v>6460.5559600000051</v>
      </c>
      <c r="DN146" s="217"/>
      <c r="DO146" s="289">
        <f t="shared" si="260"/>
        <v>6460.5559600000051</v>
      </c>
      <c r="DP146" s="217"/>
      <c r="DQ146" s="289">
        <f t="shared" si="261"/>
        <v>6460.5559600000051</v>
      </c>
      <c r="DR146" s="217"/>
      <c r="DS146" s="289">
        <f t="shared" si="262"/>
        <v>6460.5559600000051</v>
      </c>
      <c r="DT146" s="217"/>
      <c r="DU146" s="289">
        <f t="shared" si="263"/>
        <v>6460.5559600000051</v>
      </c>
      <c r="DV146" s="217"/>
      <c r="DW146" s="289">
        <f t="shared" si="264"/>
        <v>6460.5559600000051</v>
      </c>
      <c r="DX146" s="217"/>
      <c r="DY146" s="289">
        <f t="shared" si="265"/>
        <v>6460.5559600000051</v>
      </c>
      <c r="DZ146" s="217"/>
      <c r="EA146" s="289">
        <f t="shared" si="266"/>
        <v>6460.5559600000051</v>
      </c>
      <c r="EB146" s="217"/>
      <c r="EC146" s="289">
        <f t="shared" si="267"/>
        <v>6460.5559600000051</v>
      </c>
      <c r="ED146" s="217"/>
      <c r="EE146" s="289">
        <f t="shared" si="268"/>
        <v>6460.5559600000051</v>
      </c>
      <c r="EF146" s="217"/>
      <c r="EG146" s="289">
        <f t="shared" si="269"/>
        <v>6460.5559600000051</v>
      </c>
      <c r="EH146" s="217"/>
      <c r="EI146" s="289">
        <f t="shared" si="270"/>
        <v>6460.5559600000051</v>
      </c>
      <c r="EJ146" s="217"/>
      <c r="EK146" s="289">
        <f t="shared" si="271"/>
        <v>6460.5559600000051</v>
      </c>
      <c r="EL146" s="217"/>
      <c r="EM146" s="289">
        <f t="shared" si="272"/>
        <v>6460.5559600000051</v>
      </c>
    </row>
    <row r="147" spans="1:246" s="124" customFormat="1" ht="15.75" customHeight="1" thickBot="1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51"/>
        <v>115.071</v>
      </c>
      <c r="J147" s="122">
        <f t="shared" si="252"/>
        <v>480.99677999999994</v>
      </c>
      <c r="K147" s="184">
        <v>463.03500000000003</v>
      </c>
      <c r="L147" s="121">
        <f t="shared" si="253"/>
        <v>347.96400000000006</v>
      </c>
      <c r="M147" s="122">
        <f t="shared" si="254"/>
        <v>1579.7565600000003</v>
      </c>
      <c r="N147" s="122">
        <f t="shared" si="255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46"/>
        <v>46.972999999999956</v>
      </c>
      <c r="S147" s="122">
        <f t="shared" si="247"/>
        <v>213.2574199999998</v>
      </c>
      <c r="T147" s="122"/>
      <c r="U147" s="120">
        <f t="shared" si="205"/>
        <v>274.0074199999998</v>
      </c>
      <c r="V147" s="121">
        <v>548.03</v>
      </c>
      <c r="W147" s="121">
        <f t="shared" si="206"/>
        <v>38.021999999999991</v>
      </c>
      <c r="X147" s="122">
        <f t="shared" si="207"/>
        <v>172.61987999999997</v>
      </c>
      <c r="Y147" s="122"/>
      <c r="Z147" s="120">
        <f t="shared" si="208"/>
        <v>446.62729999999976</v>
      </c>
      <c r="AA147" s="121">
        <f>VLOOKUP(B147,Лист3!$A$2:$C$175,3,FALSE)</f>
        <v>749.08600000000001</v>
      </c>
      <c r="AB147" s="121">
        <f t="shared" si="209"/>
        <v>201.05600000000004</v>
      </c>
      <c r="AC147" s="122">
        <f t="shared" si="210"/>
        <v>912.79424000000017</v>
      </c>
      <c r="AD147" s="122"/>
      <c r="AE147" s="120">
        <f t="shared" si="211"/>
        <v>1359.4215399999998</v>
      </c>
      <c r="AF147" s="121">
        <f>VLOOKUP(A147,Лист4!$A$2:$F$175,6,FALSE)</f>
        <v>855.077</v>
      </c>
      <c r="AG147" s="121">
        <f t="shared" si="212"/>
        <v>105.99099999999999</v>
      </c>
      <c r="AH147" s="122">
        <f t="shared" si="213"/>
        <v>481.19913999999994</v>
      </c>
      <c r="AI147" s="122"/>
      <c r="AJ147" s="120">
        <f t="shared" si="214"/>
        <v>1840.6206799999998</v>
      </c>
      <c r="AK147" s="121">
        <f>VLOOKUP(A147,Лист6!$A$2:$F$175,6,FALSE)</f>
        <v>926.05499999999995</v>
      </c>
      <c r="AL147" s="121">
        <f t="shared" si="215"/>
        <v>70.977999999999952</v>
      </c>
      <c r="AM147" s="122">
        <f t="shared" si="216"/>
        <v>322.24011999999976</v>
      </c>
      <c r="AN147" s="122"/>
      <c r="AO147" s="120">
        <f t="shared" si="217"/>
        <v>2162.8607999999995</v>
      </c>
      <c r="AP147" s="123">
        <v>1005.039</v>
      </c>
      <c r="AQ147" s="121">
        <f t="shared" si="218"/>
        <v>78.984000000000037</v>
      </c>
      <c r="AR147" s="121">
        <f t="shared" si="219"/>
        <v>358.58736000000016</v>
      </c>
      <c r="AS147" s="121"/>
      <c r="AT147" s="120">
        <f t="shared" si="220"/>
        <v>2521.4481599999995</v>
      </c>
      <c r="AU147" s="123">
        <v>1070.0160000000001</v>
      </c>
      <c r="AV147" s="121">
        <f t="shared" si="221"/>
        <v>64.977000000000089</v>
      </c>
      <c r="AW147" s="122">
        <f t="shared" si="222"/>
        <v>294.99558000000042</v>
      </c>
      <c r="AX147" s="121">
        <v>4000</v>
      </c>
      <c r="AY147" s="120">
        <f t="shared" si="223"/>
        <v>-1183.5562600000003</v>
      </c>
      <c r="AZ147" s="123">
        <v>1090.0509999999999</v>
      </c>
      <c r="BA147" s="121">
        <f t="shared" si="172"/>
        <v>20.034999999999854</v>
      </c>
      <c r="BB147" s="122">
        <f t="shared" si="248"/>
        <v>96.368349999999296</v>
      </c>
      <c r="BC147" s="121"/>
      <c r="BD147" s="120">
        <f t="shared" si="224"/>
        <v>-1087.187910000001</v>
      </c>
      <c r="BE147" s="123">
        <v>1126.019</v>
      </c>
      <c r="BF147" s="121">
        <f t="shared" si="225"/>
        <v>35.968000000000075</v>
      </c>
      <c r="BG147" s="122">
        <f t="shared" si="226"/>
        <v>173.00608000000034</v>
      </c>
      <c r="BH147" s="121"/>
      <c r="BI147" s="120">
        <f t="shared" si="227"/>
        <v>-914.18183000000067</v>
      </c>
      <c r="BJ147" s="192">
        <v>1138</v>
      </c>
      <c r="BK147" s="121">
        <f t="shared" si="228"/>
        <v>11.980999999999995</v>
      </c>
      <c r="BL147" s="122">
        <f t="shared" si="229"/>
        <v>57.628609999999966</v>
      </c>
      <c r="BM147" s="121"/>
      <c r="BN147" s="120">
        <f t="shared" si="230"/>
        <v>-856.55322000000069</v>
      </c>
      <c r="BO147" s="123"/>
      <c r="BP147" s="121"/>
      <c r="BQ147" s="122">
        <f t="shared" si="232"/>
        <v>0</v>
      </c>
      <c r="BR147" s="121"/>
      <c r="BS147" s="120">
        <f t="shared" si="233"/>
        <v>-856.55322000000069</v>
      </c>
      <c r="BT147" s="123"/>
      <c r="BU147" s="121">
        <f t="shared" si="234"/>
        <v>0</v>
      </c>
      <c r="BV147" s="122">
        <f t="shared" si="235"/>
        <v>0</v>
      </c>
      <c r="BW147" s="121"/>
      <c r="BX147" s="120">
        <f t="shared" si="236"/>
        <v>-856.55322000000069</v>
      </c>
      <c r="BY147" s="123"/>
      <c r="BZ147" s="111">
        <f t="shared" si="202"/>
        <v>0</v>
      </c>
      <c r="CA147" s="122">
        <f t="shared" si="237"/>
        <v>0</v>
      </c>
      <c r="CB147" s="121"/>
      <c r="CC147" s="120">
        <f t="shared" si="238"/>
        <v>-856.55322000000069</v>
      </c>
      <c r="CD147" s="123"/>
      <c r="CE147" s="111">
        <f t="shared" si="239"/>
        <v>0</v>
      </c>
      <c r="CF147" s="122">
        <f t="shared" si="240"/>
        <v>0</v>
      </c>
      <c r="CG147" s="121"/>
      <c r="CH147" s="120">
        <f t="shared" si="241"/>
        <v>-856.55322000000069</v>
      </c>
      <c r="CI147" s="123"/>
      <c r="CJ147" s="111">
        <f t="shared" si="257"/>
        <v>0</v>
      </c>
      <c r="CK147" s="122">
        <f t="shared" si="249"/>
        <v>0</v>
      </c>
      <c r="CL147" s="121"/>
      <c r="CM147" s="120">
        <f t="shared" si="250"/>
        <v>-856.55322000000069</v>
      </c>
      <c r="CN147" s="121"/>
      <c r="CO147" s="152">
        <f t="shared" si="242"/>
        <v>-856.55322000000069</v>
      </c>
      <c r="CP147" s="121"/>
      <c r="CQ147" s="152">
        <f t="shared" si="243"/>
        <v>-856.55322000000069</v>
      </c>
      <c r="CR147" s="121"/>
      <c r="CS147" s="196">
        <f t="shared" si="244"/>
        <v>-856.55322000000069</v>
      </c>
      <c r="CT147" s="121"/>
      <c r="CU147" s="196">
        <f t="shared" si="245"/>
        <v>-856.55322000000069</v>
      </c>
      <c r="CV147" s="121"/>
      <c r="CW147" s="196">
        <f t="shared" si="198"/>
        <v>-856.55322000000069</v>
      </c>
      <c r="CX147" s="121"/>
      <c r="CY147" s="196">
        <f t="shared" si="199"/>
        <v>-856.55322000000069</v>
      </c>
      <c r="CZ147" s="121"/>
      <c r="DA147" s="196">
        <f t="shared" si="200"/>
        <v>-856.55322000000069</v>
      </c>
      <c r="DB147" s="121"/>
      <c r="DC147" s="196">
        <f t="shared" si="201"/>
        <v>-856.55322000000069</v>
      </c>
      <c r="DD147" s="121"/>
      <c r="DE147" s="196">
        <f t="shared" si="203"/>
        <v>-856.55322000000069</v>
      </c>
      <c r="DF147" s="121"/>
      <c r="DG147" s="196">
        <f t="shared" si="204"/>
        <v>-856.55322000000069</v>
      </c>
      <c r="DH147" s="121"/>
      <c r="DI147" s="196">
        <f t="shared" si="178"/>
        <v>-856.55322000000069</v>
      </c>
      <c r="DJ147" s="121"/>
      <c r="DK147" s="196">
        <f t="shared" si="258"/>
        <v>-856.55322000000069</v>
      </c>
      <c r="DL147" s="121"/>
      <c r="DM147" s="196">
        <f t="shared" si="259"/>
        <v>-856.55322000000069</v>
      </c>
      <c r="DN147" s="121"/>
      <c r="DO147" s="196">
        <f t="shared" si="260"/>
        <v>-856.55322000000069</v>
      </c>
      <c r="DP147" s="121"/>
      <c r="DQ147" s="196">
        <f t="shared" si="261"/>
        <v>-856.55322000000069</v>
      </c>
      <c r="DR147" s="121"/>
      <c r="DS147" s="196">
        <f t="shared" si="262"/>
        <v>-856.55322000000069</v>
      </c>
      <c r="DT147" s="121"/>
      <c r="DU147" s="196">
        <f t="shared" si="263"/>
        <v>-856.55322000000069</v>
      </c>
      <c r="DV147" s="121"/>
      <c r="DW147" s="196">
        <f t="shared" si="264"/>
        <v>-856.55322000000069</v>
      </c>
      <c r="DX147" s="121"/>
      <c r="DY147" s="196">
        <f t="shared" si="265"/>
        <v>-856.55322000000069</v>
      </c>
      <c r="DZ147" s="121"/>
      <c r="EA147" s="196">
        <f t="shared" si="266"/>
        <v>-856.55322000000069</v>
      </c>
      <c r="EB147" s="121"/>
      <c r="EC147" s="196">
        <f t="shared" si="267"/>
        <v>-856.55322000000069</v>
      </c>
      <c r="ED147" s="121"/>
      <c r="EE147" s="196">
        <f t="shared" si="268"/>
        <v>-856.55322000000069</v>
      </c>
      <c r="EF147" s="121"/>
      <c r="EG147" s="196">
        <f t="shared" si="269"/>
        <v>-856.55322000000069</v>
      </c>
      <c r="EH147" s="121"/>
      <c r="EI147" s="196">
        <f t="shared" si="270"/>
        <v>-856.55322000000069</v>
      </c>
      <c r="EJ147" s="121"/>
      <c r="EK147" s="196">
        <f t="shared" si="271"/>
        <v>-856.55322000000069</v>
      </c>
      <c r="EL147" s="121"/>
      <c r="EM147" s="196">
        <f t="shared" si="272"/>
        <v>-856.55322000000069</v>
      </c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73">G148/4.18</f>
        <v>0</v>
      </c>
      <c r="G148" s="222">
        <v>0</v>
      </c>
      <c r="H148" s="223">
        <v>26.045000000000002</v>
      </c>
      <c r="I148" s="96">
        <f t="shared" si="251"/>
        <v>5.0110000000000028</v>
      </c>
      <c r="J148" s="224">
        <f t="shared" si="252"/>
        <v>20.945980000000009</v>
      </c>
      <c r="K148" s="225">
        <v>31.004000000000001</v>
      </c>
      <c r="L148" s="96">
        <f t="shared" si="253"/>
        <v>4.9589999999999996</v>
      </c>
      <c r="M148" s="224">
        <f t="shared" si="254"/>
        <v>22.513859999999998</v>
      </c>
      <c r="N148" s="224">
        <f t="shared" si="255"/>
        <v>43.459840000000007</v>
      </c>
      <c r="O148" s="224">
        <v>0</v>
      </c>
      <c r="P148" s="226">
        <f t="shared" si="256"/>
        <v>-69.480159999999984</v>
      </c>
      <c r="Q148" s="96">
        <v>31.004000000000001</v>
      </c>
      <c r="R148" s="96">
        <f t="shared" si="246"/>
        <v>0</v>
      </c>
      <c r="S148" s="224">
        <f t="shared" si="247"/>
        <v>0</v>
      </c>
      <c r="T148" s="224"/>
      <c r="U148" s="226">
        <f t="shared" si="205"/>
        <v>-69.480159999999984</v>
      </c>
      <c r="V148" s="96">
        <v>31.004000000000001</v>
      </c>
      <c r="W148" s="96">
        <f t="shared" si="206"/>
        <v>0</v>
      </c>
      <c r="X148" s="224">
        <f t="shared" si="207"/>
        <v>0</v>
      </c>
      <c r="Y148" s="224"/>
      <c r="Z148" s="226">
        <f t="shared" si="208"/>
        <v>-69.480159999999984</v>
      </c>
      <c r="AA148" s="96">
        <f>VLOOKUP(B148,Лист3!$A$2:$C$175,3,FALSE)</f>
        <v>31.004000000000001</v>
      </c>
      <c r="AB148" s="96">
        <f t="shared" si="209"/>
        <v>0</v>
      </c>
      <c r="AC148" s="224">
        <f t="shared" si="210"/>
        <v>0</v>
      </c>
      <c r="AD148" s="224"/>
      <c r="AE148" s="226">
        <f t="shared" si="211"/>
        <v>-69.480159999999984</v>
      </c>
      <c r="AF148" s="96">
        <f>VLOOKUP(A148,Лист4!$A$2:$F$175,6,FALSE)</f>
        <v>31.004000000000001</v>
      </c>
      <c r="AG148" s="96">
        <f t="shared" si="212"/>
        <v>0</v>
      </c>
      <c r="AH148" s="224">
        <f t="shared" si="213"/>
        <v>0</v>
      </c>
      <c r="AI148" s="224"/>
      <c r="AJ148" s="226">
        <f t="shared" si="214"/>
        <v>-69.480159999999984</v>
      </c>
      <c r="AK148" s="96">
        <f>VLOOKUP(A148,Лист6!$A$2:$F$175,6,FALSE)</f>
        <v>31.024000000000001</v>
      </c>
      <c r="AL148" s="96">
        <f t="shared" si="215"/>
        <v>1.9999999999999574E-2</v>
      </c>
      <c r="AM148" s="224">
        <f t="shared" si="216"/>
        <v>9.0799999999998063E-2</v>
      </c>
      <c r="AN148" s="224"/>
      <c r="AO148" s="226">
        <f t="shared" si="217"/>
        <v>-69.389359999999982</v>
      </c>
      <c r="AP148" s="91">
        <v>31.024000000000001</v>
      </c>
      <c r="AQ148" s="96">
        <f t="shared" si="218"/>
        <v>0</v>
      </c>
      <c r="AR148" s="96">
        <f t="shared" si="219"/>
        <v>0</v>
      </c>
      <c r="AS148" s="96"/>
      <c r="AT148" s="226">
        <f t="shared" si="220"/>
        <v>-69.389359999999982</v>
      </c>
      <c r="AU148" s="91">
        <v>40.020000000000003</v>
      </c>
      <c r="AV148" s="96">
        <f t="shared" si="221"/>
        <v>8.9960000000000022</v>
      </c>
      <c r="AW148" s="224">
        <f t="shared" si="222"/>
        <v>40.841840000000012</v>
      </c>
      <c r="AX148" s="96"/>
      <c r="AY148" s="226">
        <f t="shared" si="223"/>
        <v>-28.54751999999997</v>
      </c>
      <c r="AZ148" s="91">
        <v>45.000999999999998</v>
      </c>
      <c r="BA148" s="96">
        <f t="shared" si="172"/>
        <v>4.9809999999999945</v>
      </c>
      <c r="BB148" s="224">
        <f t="shared" si="248"/>
        <v>23.958609999999972</v>
      </c>
      <c r="BC148" s="96"/>
      <c r="BD148" s="226">
        <f t="shared" si="224"/>
        <v>-4.5889099999999985</v>
      </c>
      <c r="BE148" s="91">
        <v>50.082999999999998</v>
      </c>
      <c r="BF148" s="96">
        <f t="shared" si="225"/>
        <v>5.0820000000000007</v>
      </c>
      <c r="BG148" s="224">
        <f t="shared" si="226"/>
        <v>24.444420000000001</v>
      </c>
      <c r="BH148" s="96"/>
      <c r="BI148" s="226">
        <f t="shared" si="227"/>
        <v>19.855510000000002</v>
      </c>
      <c r="BJ148" s="91">
        <v>58.094000000000001</v>
      </c>
      <c r="BK148" s="96">
        <f t="shared" si="228"/>
        <v>8.0110000000000028</v>
      </c>
      <c r="BL148" s="224">
        <f t="shared" si="229"/>
        <v>38.532910000000008</v>
      </c>
      <c r="BM148" s="96"/>
      <c r="BN148" s="226">
        <f t="shared" si="230"/>
        <v>58.388420000000011</v>
      </c>
      <c r="BO148" s="91">
        <v>62.006</v>
      </c>
      <c r="BP148" s="96">
        <f t="shared" si="231"/>
        <v>3.911999999999999</v>
      </c>
      <c r="BQ148" s="224">
        <f t="shared" si="232"/>
        <v>18.816719999999993</v>
      </c>
      <c r="BR148" s="96"/>
      <c r="BS148" s="226">
        <f t="shared" si="233"/>
        <v>77.20514</v>
      </c>
      <c r="BT148" s="91">
        <v>62.006</v>
      </c>
      <c r="BU148" s="96">
        <f t="shared" si="234"/>
        <v>0</v>
      </c>
      <c r="BV148" s="224">
        <f t="shared" si="235"/>
        <v>0</v>
      </c>
      <c r="BW148" s="96"/>
      <c r="BX148" s="226">
        <f t="shared" si="236"/>
        <v>77.20514</v>
      </c>
      <c r="BY148" s="91">
        <v>62.006</v>
      </c>
      <c r="BZ148" s="217">
        <f t="shared" si="202"/>
        <v>0</v>
      </c>
      <c r="CA148" s="224">
        <f t="shared" si="237"/>
        <v>0</v>
      </c>
      <c r="CB148" s="96"/>
      <c r="CC148" s="226">
        <f t="shared" si="238"/>
        <v>77.20514</v>
      </c>
      <c r="CD148" s="91">
        <v>62.006</v>
      </c>
      <c r="CE148" s="217">
        <f t="shared" si="239"/>
        <v>0</v>
      </c>
      <c r="CF148" s="224">
        <f t="shared" si="240"/>
        <v>0</v>
      </c>
      <c r="CG148" s="96"/>
      <c r="CH148" s="226">
        <f t="shared" si="241"/>
        <v>77.20514</v>
      </c>
      <c r="CI148" s="91">
        <v>62.006</v>
      </c>
      <c r="CJ148" s="217">
        <f t="shared" si="257"/>
        <v>0</v>
      </c>
      <c r="CK148" s="224">
        <f t="shared" si="249"/>
        <v>0</v>
      </c>
      <c r="CL148" s="96"/>
      <c r="CM148" s="287">
        <f t="shared" si="250"/>
        <v>77.20514</v>
      </c>
      <c r="CN148" s="217"/>
      <c r="CO148" s="289">
        <f t="shared" si="242"/>
        <v>77.20514</v>
      </c>
      <c r="CP148" s="217"/>
      <c r="CQ148" s="289">
        <f t="shared" si="243"/>
        <v>77.20514</v>
      </c>
      <c r="CR148" s="217"/>
      <c r="CS148" s="289">
        <f t="shared" si="244"/>
        <v>77.20514</v>
      </c>
      <c r="CT148" s="217"/>
      <c r="CU148" s="289">
        <f t="shared" si="245"/>
        <v>77.20514</v>
      </c>
      <c r="CV148" s="217"/>
      <c r="CW148" s="289">
        <f t="shared" si="198"/>
        <v>77.20514</v>
      </c>
      <c r="CX148" s="217"/>
      <c r="CY148" s="289">
        <f t="shared" si="199"/>
        <v>77.20514</v>
      </c>
      <c r="CZ148" s="217"/>
      <c r="DA148" s="289">
        <f t="shared" si="200"/>
        <v>77.20514</v>
      </c>
      <c r="DB148" s="217"/>
      <c r="DC148" s="289">
        <f t="shared" si="201"/>
        <v>77.20514</v>
      </c>
      <c r="DD148" s="217"/>
      <c r="DE148" s="289">
        <f t="shared" si="203"/>
        <v>77.20514</v>
      </c>
      <c r="DF148" s="217"/>
      <c r="DG148" s="289">
        <f t="shared" si="204"/>
        <v>77.20514</v>
      </c>
      <c r="DH148" s="217"/>
      <c r="DI148" s="289">
        <f t="shared" si="178"/>
        <v>77.20514</v>
      </c>
      <c r="DJ148" s="217"/>
      <c r="DK148" s="289">
        <f t="shared" si="258"/>
        <v>77.20514</v>
      </c>
      <c r="DL148" s="217"/>
      <c r="DM148" s="289">
        <f t="shared" si="259"/>
        <v>77.20514</v>
      </c>
      <c r="DN148" s="217"/>
      <c r="DO148" s="289">
        <f t="shared" si="260"/>
        <v>77.20514</v>
      </c>
      <c r="DP148" s="217"/>
      <c r="DQ148" s="289">
        <f t="shared" si="261"/>
        <v>77.20514</v>
      </c>
      <c r="DR148" s="217"/>
      <c r="DS148" s="289">
        <f t="shared" si="262"/>
        <v>77.20514</v>
      </c>
      <c r="DT148" s="217"/>
      <c r="DU148" s="289">
        <f t="shared" si="263"/>
        <v>77.20514</v>
      </c>
      <c r="DV148" s="217"/>
      <c r="DW148" s="289">
        <f t="shared" si="264"/>
        <v>77.20514</v>
      </c>
      <c r="DX148" s="217"/>
      <c r="DY148" s="289">
        <f t="shared" si="265"/>
        <v>77.20514</v>
      </c>
      <c r="DZ148" s="217"/>
      <c r="EA148" s="289">
        <f t="shared" si="266"/>
        <v>77.20514</v>
      </c>
      <c r="EB148" s="217"/>
      <c r="EC148" s="289">
        <f t="shared" si="267"/>
        <v>77.20514</v>
      </c>
      <c r="ED148" s="217"/>
      <c r="EE148" s="289">
        <f t="shared" si="268"/>
        <v>77.20514</v>
      </c>
      <c r="EF148" s="217"/>
      <c r="EG148" s="289">
        <f t="shared" si="269"/>
        <v>77.20514</v>
      </c>
      <c r="EH148" s="217"/>
      <c r="EI148" s="289">
        <f t="shared" si="270"/>
        <v>77.20514</v>
      </c>
      <c r="EJ148" s="217"/>
      <c r="EK148" s="289">
        <f t="shared" si="271"/>
        <v>77.20514</v>
      </c>
      <c r="EL148" s="217"/>
      <c r="EM148" s="289">
        <f t="shared" si="272"/>
        <v>77.20514</v>
      </c>
    </row>
    <row r="149" spans="1:246" s="89" customFormat="1" ht="15.75" customHeight="1" thickBot="1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208"/>
        <v>-1000</v>
      </c>
      <c r="AA149" s="96">
        <v>0</v>
      </c>
      <c r="AB149" s="96"/>
      <c r="AC149" s="224"/>
      <c r="AD149" s="224"/>
      <c r="AE149" s="226">
        <f t="shared" si="211"/>
        <v>-1000</v>
      </c>
      <c r="AF149" s="96"/>
      <c r="AG149" s="96"/>
      <c r="AH149" s="224"/>
      <c r="AI149" s="224"/>
      <c r="AJ149" s="226">
        <f t="shared" si="214"/>
        <v>-1000</v>
      </c>
      <c r="AK149" s="96"/>
      <c r="AL149" s="96"/>
      <c r="AM149" s="224"/>
      <c r="AN149" s="224"/>
      <c r="AO149" s="226">
        <f t="shared" si="217"/>
        <v>-1000</v>
      </c>
      <c r="AP149" s="91"/>
      <c r="AQ149" s="96">
        <f t="shared" si="218"/>
        <v>0</v>
      </c>
      <c r="AR149" s="96">
        <f t="shared" si="219"/>
        <v>0</v>
      </c>
      <c r="AS149" s="96"/>
      <c r="AT149" s="226">
        <f t="shared" si="220"/>
        <v>-1000</v>
      </c>
      <c r="AU149" s="91"/>
      <c r="AV149" s="96">
        <f t="shared" si="221"/>
        <v>0</v>
      </c>
      <c r="AW149" s="224">
        <f t="shared" si="222"/>
        <v>0</v>
      </c>
      <c r="AX149" s="96"/>
      <c r="AY149" s="226">
        <f t="shared" si="223"/>
        <v>-1000</v>
      </c>
      <c r="AZ149" s="91"/>
      <c r="BA149" s="96">
        <f t="shared" si="172"/>
        <v>0</v>
      </c>
      <c r="BB149" s="224">
        <f t="shared" si="248"/>
        <v>0</v>
      </c>
      <c r="BC149" s="96">
        <v>1300</v>
      </c>
      <c r="BD149" s="226">
        <f t="shared" si="224"/>
        <v>-2300</v>
      </c>
      <c r="BE149" s="91"/>
      <c r="BF149" s="96">
        <f t="shared" si="225"/>
        <v>0</v>
      </c>
      <c r="BG149" s="224">
        <f t="shared" si="226"/>
        <v>0</v>
      </c>
      <c r="BH149" s="96"/>
      <c r="BI149" s="226">
        <f t="shared" si="227"/>
        <v>-2300</v>
      </c>
      <c r="BJ149" s="91"/>
      <c r="BK149" s="96">
        <f t="shared" si="228"/>
        <v>0</v>
      </c>
      <c r="BL149" s="224">
        <f t="shared" si="229"/>
        <v>0</v>
      </c>
      <c r="BM149" s="96"/>
      <c r="BN149" s="226">
        <f t="shared" si="230"/>
        <v>-2300</v>
      </c>
      <c r="BO149" s="91"/>
      <c r="BP149" s="96">
        <f t="shared" si="231"/>
        <v>0</v>
      </c>
      <c r="BQ149" s="224">
        <f t="shared" si="232"/>
        <v>0</v>
      </c>
      <c r="BR149" s="96"/>
      <c r="BS149" s="226">
        <f t="shared" si="233"/>
        <v>-2300</v>
      </c>
      <c r="BT149" s="91"/>
      <c r="BU149" s="96">
        <f t="shared" si="234"/>
        <v>0</v>
      </c>
      <c r="BV149" s="224">
        <f t="shared" si="235"/>
        <v>0</v>
      </c>
      <c r="BW149" s="96"/>
      <c r="BX149" s="226">
        <f t="shared" si="236"/>
        <v>-2300</v>
      </c>
      <c r="BY149" s="91"/>
      <c r="BZ149" s="217">
        <f t="shared" si="202"/>
        <v>0</v>
      </c>
      <c r="CA149" s="224">
        <f t="shared" si="237"/>
        <v>0</v>
      </c>
      <c r="CB149" s="96"/>
      <c r="CC149" s="226">
        <f t="shared" si="238"/>
        <v>-2300</v>
      </c>
      <c r="CD149" s="91"/>
      <c r="CE149" s="217">
        <f t="shared" si="239"/>
        <v>0</v>
      </c>
      <c r="CF149" s="224">
        <f t="shared" si="240"/>
        <v>0</v>
      </c>
      <c r="CG149" s="96"/>
      <c r="CH149" s="226">
        <f t="shared" si="241"/>
        <v>-2300</v>
      </c>
      <c r="CI149" s="91"/>
      <c r="CJ149" s="217">
        <f t="shared" si="257"/>
        <v>0</v>
      </c>
      <c r="CK149" s="224">
        <f t="shared" si="249"/>
        <v>0</v>
      </c>
      <c r="CL149" s="96"/>
      <c r="CM149" s="226">
        <f t="shared" si="250"/>
        <v>-2300</v>
      </c>
      <c r="CN149" s="96"/>
      <c r="CO149" s="288">
        <f t="shared" si="242"/>
        <v>-2300</v>
      </c>
      <c r="CP149" s="96"/>
      <c r="CQ149" s="288">
        <f t="shared" si="243"/>
        <v>-2300</v>
      </c>
      <c r="CR149" s="96"/>
      <c r="CS149" s="289">
        <f t="shared" si="244"/>
        <v>-2300</v>
      </c>
      <c r="CT149" s="96"/>
      <c r="CU149" s="289">
        <f t="shared" si="245"/>
        <v>-2300</v>
      </c>
      <c r="CV149" s="96"/>
      <c r="CW149" s="289">
        <f t="shared" si="198"/>
        <v>-2300</v>
      </c>
      <c r="CX149" s="96"/>
      <c r="CY149" s="289">
        <f t="shared" si="199"/>
        <v>-2300</v>
      </c>
      <c r="CZ149" s="96"/>
      <c r="DA149" s="289">
        <f t="shared" si="200"/>
        <v>-2300</v>
      </c>
      <c r="DB149" s="96"/>
      <c r="DC149" s="289">
        <f t="shared" si="201"/>
        <v>-2300</v>
      </c>
      <c r="DD149" s="96"/>
      <c r="DE149" s="289">
        <f t="shared" si="203"/>
        <v>-2300</v>
      </c>
      <c r="DF149" s="96"/>
      <c r="DG149" s="289">
        <f t="shared" si="204"/>
        <v>-2300</v>
      </c>
      <c r="DH149" s="96"/>
      <c r="DI149" s="289">
        <f t="shared" si="178"/>
        <v>-2300</v>
      </c>
      <c r="DJ149" s="96"/>
      <c r="DK149" s="289">
        <f t="shared" si="258"/>
        <v>-2300</v>
      </c>
      <c r="DL149" s="96"/>
      <c r="DM149" s="289">
        <f t="shared" si="259"/>
        <v>-2300</v>
      </c>
      <c r="DN149" s="96"/>
      <c r="DO149" s="289">
        <f t="shared" si="260"/>
        <v>-2300</v>
      </c>
      <c r="DP149" s="96"/>
      <c r="DQ149" s="289">
        <f t="shared" si="261"/>
        <v>-2300</v>
      </c>
      <c r="DR149" s="96"/>
      <c r="DS149" s="289">
        <f t="shared" si="262"/>
        <v>-2300</v>
      </c>
      <c r="DT149" s="96"/>
      <c r="DU149" s="289">
        <f t="shared" si="263"/>
        <v>-2300</v>
      </c>
      <c r="DV149" s="96"/>
      <c r="DW149" s="289">
        <f t="shared" si="264"/>
        <v>-2300</v>
      </c>
      <c r="DX149" s="96"/>
      <c r="DY149" s="289">
        <f t="shared" si="265"/>
        <v>-2300</v>
      </c>
      <c r="DZ149" s="96"/>
      <c r="EA149" s="289">
        <f t="shared" si="266"/>
        <v>-2300</v>
      </c>
      <c r="EB149" s="96"/>
      <c r="EC149" s="289">
        <f t="shared" si="267"/>
        <v>-2300</v>
      </c>
      <c r="ED149" s="96"/>
      <c r="EE149" s="289">
        <f t="shared" si="268"/>
        <v>-2300</v>
      </c>
      <c r="EF149" s="96"/>
      <c r="EG149" s="289">
        <f t="shared" si="269"/>
        <v>-2300</v>
      </c>
      <c r="EH149" s="96"/>
      <c r="EI149" s="289">
        <f t="shared" si="270"/>
        <v>-2300</v>
      </c>
      <c r="EJ149" s="96"/>
      <c r="EK149" s="289">
        <f t="shared" si="271"/>
        <v>-2300</v>
      </c>
      <c r="EL149" s="96"/>
      <c r="EM149" s="289">
        <f t="shared" si="272"/>
        <v>-2300</v>
      </c>
    </row>
    <row r="150" spans="1:246" s="89" customFormat="1" ht="30.75" customHeight="1" thickBot="1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73"/>
        <v>0</v>
      </c>
      <c r="G150" s="222">
        <v>0</v>
      </c>
      <c r="H150" s="223">
        <v>2.024</v>
      </c>
      <c r="I150" s="96">
        <f t="shared" si="251"/>
        <v>2.024</v>
      </c>
      <c r="J150" s="224">
        <f t="shared" si="252"/>
        <v>8.4603199999999994</v>
      </c>
      <c r="K150" s="225">
        <v>203.05799999999999</v>
      </c>
      <c r="L150" s="96">
        <f t="shared" si="253"/>
        <v>201.03399999999999</v>
      </c>
      <c r="M150" s="224">
        <f t="shared" si="254"/>
        <v>912.69435999999996</v>
      </c>
      <c r="N150" s="224">
        <f t="shared" si="255"/>
        <v>921.15467999999998</v>
      </c>
      <c r="O150" s="224">
        <v>0</v>
      </c>
      <c r="P150" s="226">
        <f t="shared" si="256"/>
        <v>921.15467999999998</v>
      </c>
      <c r="Q150" s="96">
        <v>203.05799999999999</v>
      </c>
      <c r="R150" s="96">
        <f t="shared" si="246"/>
        <v>0</v>
      </c>
      <c r="S150" s="224">
        <f t="shared" si="247"/>
        <v>0</v>
      </c>
      <c r="T150" s="224"/>
      <c r="U150" s="226">
        <f t="shared" si="205"/>
        <v>921.15467999999998</v>
      </c>
      <c r="V150" s="96">
        <v>203.06200000000001</v>
      </c>
      <c r="W150" s="96">
        <f t="shared" si="206"/>
        <v>4.0000000000190994E-3</v>
      </c>
      <c r="X150" s="224">
        <f t="shared" si="207"/>
        <v>1.8160000000086711E-2</v>
      </c>
      <c r="Y150" s="224">
        <v>1000</v>
      </c>
      <c r="Z150" s="226">
        <f t="shared" si="208"/>
        <v>-78.827159999999935</v>
      </c>
      <c r="AA150" s="96">
        <f>VLOOKUP(B150,Лист3!$A$2:$C$175,3,FALSE)</f>
        <v>249.096</v>
      </c>
      <c r="AB150" s="96">
        <f t="shared" ref="AB150:AB181" si="274">AA150-V150</f>
        <v>46.033999999999992</v>
      </c>
      <c r="AC150" s="224">
        <f t="shared" ref="AC150:AC181" si="275">AB150*4.54</f>
        <v>208.99435999999997</v>
      </c>
      <c r="AD150" s="224"/>
      <c r="AE150" s="226">
        <f t="shared" si="211"/>
        <v>130.16720000000004</v>
      </c>
      <c r="AF150" s="96">
        <f>VLOOKUP(A150,Лист4!$A$2:$F$175,6,FALSE)</f>
        <v>253.01</v>
      </c>
      <c r="AG150" s="96">
        <f t="shared" ref="AG150:AG181" si="276">AF150-AA150</f>
        <v>3.9139999999999873</v>
      </c>
      <c r="AH150" s="224">
        <f t="shared" ref="AH150:AH181" si="277">AG150*4.54</f>
        <v>17.769559999999942</v>
      </c>
      <c r="AI150" s="224"/>
      <c r="AJ150" s="226">
        <f t="shared" si="214"/>
        <v>147.93675999999999</v>
      </c>
      <c r="AK150" s="96">
        <f>VLOOKUP(A150,Лист6!$A$2:$F$175,6,FALSE)</f>
        <v>261.041</v>
      </c>
      <c r="AL150" s="96">
        <f t="shared" ref="AL150:AL181" si="278">AK150-AF150</f>
        <v>8.0310000000000059</v>
      </c>
      <c r="AM150" s="224">
        <f t="shared" ref="AM150:AM181" si="279">AL150*4.54</f>
        <v>36.46074000000003</v>
      </c>
      <c r="AN150" s="224"/>
      <c r="AO150" s="226">
        <f t="shared" si="217"/>
        <v>184.39750000000004</v>
      </c>
      <c r="AP150" s="91">
        <v>261.041</v>
      </c>
      <c r="AQ150" s="96">
        <f t="shared" si="218"/>
        <v>0</v>
      </c>
      <c r="AR150" s="96">
        <f t="shared" si="219"/>
        <v>0</v>
      </c>
      <c r="AS150" s="96"/>
      <c r="AT150" s="226">
        <f t="shared" si="220"/>
        <v>184.39750000000004</v>
      </c>
      <c r="AU150" s="91">
        <v>264.03800000000001</v>
      </c>
      <c r="AV150" s="96">
        <f t="shared" si="221"/>
        <v>2.9970000000000141</v>
      </c>
      <c r="AW150" s="224">
        <f t="shared" si="222"/>
        <v>13.606380000000064</v>
      </c>
      <c r="AX150" s="96"/>
      <c r="AY150" s="226">
        <f t="shared" si="223"/>
        <v>198.00388000000009</v>
      </c>
      <c r="AZ150" s="91">
        <v>272.05700000000002</v>
      </c>
      <c r="BA150" s="96">
        <f t="shared" si="172"/>
        <v>8.0190000000000055</v>
      </c>
      <c r="BB150" s="224">
        <f t="shared" si="248"/>
        <v>38.571390000000022</v>
      </c>
      <c r="BC150" s="96"/>
      <c r="BD150" s="226">
        <f t="shared" si="224"/>
        <v>236.5752700000001</v>
      </c>
      <c r="BE150" s="91">
        <v>546.03300000000002</v>
      </c>
      <c r="BF150" s="96">
        <f t="shared" si="225"/>
        <v>273.976</v>
      </c>
      <c r="BG150" s="224">
        <f t="shared" si="226"/>
        <v>1317.8245599999998</v>
      </c>
      <c r="BH150" s="96"/>
      <c r="BI150" s="226">
        <f t="shared" si="227"/>
        <v>1554.3998299999998</v>
      </c>
      <c r="BJ150" s="91">
        <v>1367.0239999999999</v>
      </c>
      <c r="BK150" s="96">
        <f t="shared" si="228"/>
        <v>820.99099999999987</v>
      </c>
      <c r="BL150" s="224">
        <f t="shared" si="229"/>
        <v>3948.9667099999992</v>
      </c>
      <c r="BM150" s="96">
        <v>2000</v>
      </c>
      <c r="BN150" s="226">
        <f t="shared" si="230"/>
        <v>3503.3665399999991</v>
      </c>
      <c r="BO150" s="91">
        <v>2542.0650000000001</v>
      </c>
      <c r="BP150" s="96">
        <f t="shared" si="231"/>
        <v>1175.0410000000002</v>
      </c>
      <c r="BQ150" s="224">
        <f t="shared" si="232"/>
        <v>5651.9472100000003</v>
      </c>
      <c r="BR150" s="96"/>
      <c r="BS150" s="226">
        <f t="shared" si="233"/>
        <v>9155.3137499999993</v>
      </c>
      <c r="BT150" s="91">
        <v>2749.0610000000001</v>
      </c>
      <c r="BU150" s="96">
        <f t="shared" si="234"/>
        <v>206.99600000000009</v>
      </c>
      <c r="BV150" s="224">
        <f t="shared" si="235"/>
        <v>995.65076000000033</v>
      </c>
      <c r="BW150" s="96"/>
      <c r="BX150" s="226">
        <f t="shared" si="236"/>
        <v>10150.96451</v>
      </c>
      <c r="BY150" s="91">
        <v>2749.0619999999999</v>
      </c>
      <c r="BZ150" s="217">
        <f t="shared" si="202"/>
        <v>9.9999999974897946E-4</v>
      </c>
      <c r="CA150" s="224">
        <f t="shared" si="237"/>
        <v>4.8099999987925909E-3</v>
      </c>
      <c r="CB150" s="96"/>
      <c r="CC150" s="226">
        <f t="shared" si="238"/>
        <v>10150.969319999998</v>
      </c>
      <c r="CD150" s="91">
        <v>2749.0619999999999</v>
      </c>
      <c r="CE150" s="217">
        <f t="shared" si="239"/>
        <v>0</v>
      </c>
      <c r="CF150" s="224">
        <f t="shared" si="240"/>
        <v>0</v>
      </c>
      <c r="CG150" s="96"/>
      <c r="CH150" s="226">
        <f t="shared" si="241"/>
        <v>10150.969319999998</v>
      </c>
      <c r="CI150" s="91">
        <v>2749.0619999999999</v>
      </c>
      <c r="CJ150" s="217">
        <f t="shared" si="257"/>
        <v>0</v>
      </c>
      <c r="CK150" s="224">
        <f t="shared" si="249"/>
        <v>0</v>
      </c>
      <c r="CL150" s="96">
        <v>6000</v>
      </c>
      <c r="CM150" s="287">
        <f t="shared" si="250"/>
        <v>4150.9693199999983</v>
      </c>
      <c r="CN150" s="217">
        <v>4148</v>
      </c>
      <c r="CO150" s="289">
        <f t="shared" si="242"/>
        <v>2.9693199999983335</v>
      </c>
      <c r="CP150" s="217"/>
      <c r="CQ150" s="289">
        <f t="shared" si="243"/>
        <v>2.9693199999983335</v>
      </c>
      <c r="CR150" s="217"/>
      <c r="CS150" s="289">
        <f t="shared" si="244"/>
        <v>2.9693199999983335</v>
      </c>
      <c r="CT150" s="217"/>
      <c r="CU150" s="289">
        <f t="shared" si="245"/>
        <v>2.9693199999983335</v>
      </c>
      <c r="CV150" s="217"/>
      <c r="CW150" s="289">
        <f t="shared" si="198"/>
        <v>2.9693199999983335</v>
      </c>
      <c r="CX150" s="217"/>
      <c r="CY150" s="289">
        <f t="shared" si="199"/>
        <v>2.9693199999983335</v>
      </c>
      <c r="CZ150" s="217"/>
      <c r="DA150" s="289">
        <f t="shared" si="200"/>
        <v>2.9693199999983335</v>
      </c>
      <c r="DB150" s="217"/>
      <c r="DC150" s="289">
        <f t="shared" si="201"/>
        <v>2.9693199999983335</v>
      </c>
      <c r="DD150" s="217"/>
      <c r="DE150" s="289">
        <f t="shared" si="203"/>
        <v>2.9693199999983335</v>
      </c>
      <c r="DF150" s="217"/>
      <c r="DG150" s="289">
        <f t="shared" si="204"/>
        <v>2.9693199999983335</v>
      </c>
      <c r="DH150" s="217"/>
      <c r="DI150" s="289">
        <f t="shared" si="178"/>
        <v>2.9693199999983335</v>
      </c>
      <c r="DJ150" s="217"/>
      <c r="DK150" s="289">
        <f t="shared" si="258"/>
        <v>2.9693199999983335</v>
      </c>
      <c r="DL150" s="217"/>
      <c r="DM150" s="289">
        <f t="shared" si="259"/>
        <v>2.9693199999983335</v>
      </c>
      <c r="DN150" s="217"/>
      <c r="DO150" s="289">
        <f t="shared" si="260"/>
        <v>2.9693199999983335</v>
      </c>
      <c r="DP150" s="217"/>
      <c r="DQ150" s="289">
        <f t="shared" si="261"/>
        <v>2.9693199999983335</v>
      </c>
      <c r="DR150" s="217"/>
      <c r="DS150" s="289">
        <f t="shared" si="262"/>
        <v>2.9693199999983335</v>
      </c>
      <c r="DT150" s="217"/>
      <c r="DU150" s="289">
        <f t="shared" si="263"/>
        <v>2.9693199999983335</v>
      </c>
      <c r="DV150" s="217"/>
      <c r="DW150" s="289">
        <f t="shared" si="264"/>
        <v>2.9693199999983335</v>
      </c>
      <c r="DX150" s="217"/>
      <c r="DY150" s="289">
        <f t="shared" si="265"/>
        <v>2.9693199999983335</v>
      </c>
      <c r="DZ150" s="217"/>
      <c r="EA150" s="289">
        <f t="shared" si="266"/>
        <v>2.9693199999983335</v>
      </c>
      <c r="EB150" s="217"/>
      <c r="EC150" s="289">
        <f t="shared" si="267"/>
        <v>2.9693199999983335</v>
      </c>
      <c r="ED150" s="217"/>
      <c r="EE150" s="289">
        <f t="shared" si="268"/>
        <v>2.9693199999983335</v>
      </c>
      <c r="EF150" s="217"/>
      <c r="EG150" s="289">
        <f t="shared" si="269"/>
        <v>2.9693199999983335</v>
      </c>
      <c r="EH150" s="217"/>
      <c r="EI150" s="289">
        <f t="shared" si="270"/>
        <v>2.9693199999983335</v>
      </c>
      <c r="EJ150" s="217"/>
      <c r="EK150" s="289">
        <f t="shared" si="271"/>
        <v>2.9693199999983335</v>
      </c>
      <c r="EL150" s="217"/>
      <c r="EM150" s="289">
        <f t="shared" si="272"/>
        <v>2.9693199999983335</v>
      </c>
    </row>
    <row r="151" spans="1:246" s="124" customFormat="1" ht="15.75" customHeight="1" thickBot="1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51"/>
        <v>333.09199999999998</v>
      </c>
      <c r="J151" s="122">
        <f t="shared" si="252"/>
        <v>1392.3245599999998</v>
      </c>
      <c r="K151" s="184">
        <v>1151.0920000000001</v>
      </c>
      <c r="L151" s="121">
        <f t="shared" si="253"/>
        <v>818.00000000000011</v>
      </c>
      <c r="M151" s="122">
        <f t="shared" si="254"/>
        <v>3713.7200000000007</v>
      </c>
      <c r="N151" s="122">
        <f t="shared" si="255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46"/>
        <v>1138.9180000000001</v>
      </c>
      <c r="S151" s="122">
        <f t="shared" si="247"/>
        <v>5170.6877200000008</v>
      </c>
      <c r="T151" s="122">
        <v>3901</v>
      </c>
      <c r="U151" s="120">
        <f t="shared" si="205"/>
        <v>2875.7277200000008</v>
      </c>
      <c r="V151" s="121">
        <v>4826.0020000000004</v>
      </c>
      <c r="W151" s="121">
        <f t="shared" si="206"/>
        <v>2535.9920000000002</v>
      </c>
      <c r="X151" s="122">
        <f t="shared" si="207"/>
        <v>11513.403680000001</v>
      </c>
      <c r="Y151" s="122">
        <v>3066</v>
      </c>
      <c r="Z151" s="120">
        <f t="shared" si="208"/>
        <v>11323.131400000002</v>
      </c>
      <c r="AA151" s="121">
        <f>VLOOKUP(B151,Лист3!$A$2:$C$175,3,FALSE)</f>
        <v>6890.067</v>
      </c>
      <c r="AB151" s="121">
        <f t="shared" si="274"/>
        <v>2064.0649999999996</v>
      </c>
      <c r="AC151" s="122">
        <f t="shared" si="275"/>
        <v>9370.8550999999989</v>
      </c>
      <c r="AD151" s="122">
        <v>10000</v>
      </c>
      <c r="AE151" s="120">
        <f t="shared" si="211"/>
        <v>10693.986499999999</v>
      </c>
      <c r="AF151" s="232">
        <f>VLOOKUP(A151,Лист4!$A$2:$F$175,6,FALSE)</f>
        <v>8333.0460000000003</v>
      </c>
      <c r="AG151" s="121">
        <f t="shared" si="276"/>
        <v>1442.9790000000003</v>
      </c>
      <c r="AH151" s="122">
        <f t="shared" si="277"/>
        <v>6551.1246600000013</v>
      </c>
      <c r="AI151" s="122"/>
      <c r="AJ151" s="144">
        <f t="shared" si="214"/>
        <v>17245.11116</v>
      </c>
      <c r="AK151" s="121"/>
      <c r="AL151" s="121"/>
      <c r="AM151" s="122">
        <f t="shared" si="279"/>
        <v>0</v>
      </c>
      <c r="AN151" s="122">
        <v>8500</v>
      </c>
      <c r="AO151" s="144">
        <f t="shared" si="217"/>
        <v>8745.1111600000004</v>
      </c>
      <c r="AP151" s="123"/>
      <c r="AQ151" s="121">
        <f t="shared" si="218"/>
        <v>0</v>
      </c>
      <c r="AR151" s="121">
        <f t="shared" si="219"/>
        <v>0</v>
      </c>
      <c r="AS151" s="121"/>
      <c r="AT151" s="144">
        <f t="shared" si="220"/>
        <v>8745.1111600000004</v>
      </c>
      <c r="AU151" s="123"/>
      <c r="AV151" s="121">
        <f t="shared" si="221"/>
        <v>0</v>
      </c>
      <c r="AW151" s="122">
        <f t="shared" si="222"/>
        <v>0</v>
      </c>
      <c r="AX151" s="121"/>
      <c r="AY151" s="180">
        <f t="shared" si="223"/>
        <v>8745.1111600000004</v>
      </c>
      <c r="AZ151" s="123"/>
      <c r="BA151" s="121"/>
      <c r="BB151" s="122">
        <f t="shared" si="248"/>
        <v>0</v>
      </c>
      <c r="BC151" s="121">
        <v>7000</v>
      </c>
      <c r="BD151" s="180">
        <f t="shared" si="224"/>
        <v>1745.1111600000004</v>
      </c>
      <c r="BE151" s="123"/>
      <c r="BF151" s="121"/>
      <c r="BG151" s="122">
        <f t="shared" si="226"/>
        <v>0</v>
      </c>
      <c r="BH151" s="121"/>
      <c r="BI151" s="180">
        <f t="shared" si="227"/>
        <v>1745.1111600000004</v>
      </c>
      <c r="BJ151" s="123"/>
      <c r="BK151" s="121"/>
      <c r="BL151" s="122">
        <f t="shared" si="229"/>
        <v>0</v>
      </c>
      <c r="BM151" s="121"/>
      <c r="BN151" s="152">
        <f t="shared" si="230"/>
        <v>1745.1111600000004</v>
      </c>
      <c r="BO151" s="123"/>
      <c r="BP151" s="121"/>
      <c r="BQ151" s="122">
        <f t="shared" si="232"/>
        <v>0</v>
      </c>
      <c r="BR151" s="121"/>
      <c r="BS151" s="152">
        <f t="shared" si="233"/>
        <v>1745.1111600000004</v>
      </c>
      <c r="BT151" s="123"/>
      <c r="BU151" s="121">
        <f t="shared" si="234"/>
        <v>0</v>
      </c>
      <c r="BV151" s="122">
        <f t="shared" si="235"/>
        <v>0</v>
      </c>
      <c r="BW151" s="121"/>
      <c r="BX151" s="152">
        <f t="shared" si="236"/>
        <v>1745.1111600000004</v>
      </c>
      <c r="BY151" s="123"/>
      <c r="BZ151" s="111">
        <f t="shared" si="202"/>
        <v>0</v>
      </c>
      <c r="CA151" s="122">
        <f t="shared" si="237"/>
        <v>0</v>
      </c>
      <c r="CB151" s="121"/>
      <c r="CC151" s="152">
        <f t="shared" si="238"/>
        <v>1745.1111600000004</v>
      </c>
      <c r="CD151" s="123"/>
      <c r="CE151" s="111">
        <f t="shared" si="239"/>
        <v>0</v>
      </c>
      <c r="CF151" s="122">
        <f t="shared" si="240"/>
        <v>0</v>
      </c>
      <c r="CG151" s="121"/>
      <c r="CH151" s="120">
        <f t="shared" si="241"/>
        <v>1745.1111600000004</v>
      </c>
      <c r="CI151" s="123"/>
      <c r="CJ151" s="111">
        <f t="shared" si="257"/>
        <v>0</v>
      </c>
      <c r="CK151" s="122">
        <f t="shared" si="249"/>
        <v>0</v>
      </c>
      <c r="CL151" s="121"/>
      <c r="CM151" s="152">
        <f t="shared" si="250"/>
        <v>1745.1111600000004</v>
      </c>
      <c r="CN151" s="121"/>
      <c r="CO151" s="196">
        <f t="shared" si="242"/>
        <v>1745.1111600000004</v>
      </c>
      <c r="CP151" s="111"/>
      <c r="CQ151" s="196">
        <f t="shared" si="243"/>
        <v>1745.1111600000004</v>
      </c>
      <c r="CR151" s="111"/>
      <c r="CS151" s="196">
        <f t="shared" si="244"/>
        <v>1745.1111600000004</v>
      </c>
      <c r="CT151" s="111">
        <v>1750</v>
      </c>
      <c r="CU151" s="196">
        <f t="shared" si="245"/>
        <v>-4.8888399999996182</v>
      </c>
      <c r="CV151" s="111"/>
      <c r="CW151" s="196">
        <f t="shared" si="198"/>
        <v>-4.8888399999996182</v>
      </c>
      <c r="CX151" s="111"/>
      <c r="CY151" s="196">
        <f t="shared" si="199"/>
        <v>-4.8888399999996182</v>
      </c>
      <c r="CZ151" s="111"/>
      <c r="DA151" s="196">
        <f t="shared" si="200"/>
        <v>-4.8888399999996182</v>
      </c>
      <c r="DB151" s="111"/>
      <c r="DC151" s="196">
        <f t="shared" si="201"/>
        <v>-4.8888399999996182</v>
      </c>
      <c r="DD151" s="111"/>
      <c r="DE151" s="196">
        <f t="shared" si="203"/>
        <v>-4.8888399999996182</v>
      </c>
      <c r="DF151" s="111"/>
      <c r="DG151" s="196">
        <f t="shared" si="204"/>
        <v>-4.8888399999996182</v>
      </c>
      <c r="DH151" s="111"/>
      <c r="DI151" s="196">
        <f t="shared" si="178"/>
        <v>-4.8888399999996182</v>
      </c>
      <c r="DJ151" s="111"/>
      <c r="DK151" s="196">
        <f t="shared" si="258"/>
        <v>-4.8888399999996182</v>
      </c>
      <c r="DL151" s="111"/>
      <c r="DM151" s="196">
        <f t="shared" si="259"/>
        <v>-4.8888399999996182</v>
      </c>
      <c r="DN151" s="111"/>
      <c r="DO151" s="196">
        <f t="shared" si="260"/>
        <v>-4.8888399999996182</v>
      </c>
      <c r="DP151" s="111"/>
      <c r="DQ151" s="196">
        <f t="shared" si="261"/>
        <v>-4.8888399999996182</v>
      </c>
      <c r="DR151" s="111"/>
      <c r="DS151" s="196">
        <f t="shared" si="262"/>
        <v>-4.8888399999996182</v>
      </c>
      <c r="DT151" s="111"/>
      <c r="DU151" s="196">
        <f t="shared" si="263"/>
        <v>-4.8888399999996182</v>
      </c>
      <c r="DV151" s="111"/>
      <c r="DW151" s="196">
        <f t="shared" si="264"/>
        <v>-4.8888399999996182</v>
      </c>
      <c r="DX151" s="111"/>
      <c r="DY151" s="196">
        <f t="shared" si="265"/>
        <v>-4.8888399999996182</v>
      </c>
      <c r="DZ151" s="111"/>
      <c r="EA151" s="196">
        <f t="shared" si="266"/>
        <v>-4.8888399999996182</v>
      </c>
      <c r="EB151" s="111"/>
      <c r="EC151" s="196">
        <f t="shared" si="267"/>
        <v>-4.8888399999996182</v>
      </c>
      <c r="ED151" s="111"/>
      <c r="EE151" s="196">
        <f t="shared" si="268"/>
        <v>-4.8888399999996182</v>
      </c>
      <c r="EF151" s="111"/>
      <c r="EG151" s="196">
        <f t="shared" si="269"/>
        <v>-4.8888399999996182</v>
      </c>
      <c r="EH151" s="111"/>
      <c r="EI151" s="196">
        <f t="shared" si="270"/>
        <v>-4.8888399999996182</v>
      </c>
      <c r="EJ151" s="111"/>
      <c r="EK151" s="196">
        <f t="shared" si="271"/>
        <v>-4.8888399999996182</v>
      </c>
      <c r="EL151" s="111"/>
      <c r="EM151" s="196">
        <f t="shared" si="272"/>
        <v>-4.8888399999996182</v>
      </c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80">G152/4.18</f>
        <v>0</v>
      </c>
      <c r="G152" s="222">
        <v>0</v>
      </c>
      <c r="H152" s="223">
        <v>1297.098</v>
      </c>
      <c r="I152" s="96">
        <f t="shared" si="251"/>
        <v>136.00399999999991</v>
      </c>
      <c r="J152" s="224">
        <f t="shared" si="252"/>
        <v>568.49671999999953</v>
      </c>
      <c r="K152" s="225">
        <v>3513.0520000000001</v>
      </c>
      <c r="L152" s="96">
        <f t="shared" si="253"/>
        <v>2215.9540000000002</v>
      </c>
      <c r="M152" s="224">
        <f t="shared" si="254"/>
        <v>10060.43116</v>
      </c>
      <c r="N152" s="224">
        <f t="shared" si="255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46"/>
        <v>0</v>
      </c>
      <c r="S152" s="224">
        <f t="shared" si="247"/>
        <v>0</v>
      </c>
      <c r="T152" s="224"/>
      <c r="U152" s="226">
        <f t="shared" si="205"/>
        <v>10482.299999999999</v>
      </c>
      <c r="V152" s="96">
        <v>3513.0520000000001</v>
      </c>
      <c r="W152" s="96">
        <f t="shared" si="206"/>
        <v>0</v>
      </c>
      <c r="X152" s="224">
        <f t="shared" si="207"/>
        <v>0</v>
      </c>
      <c r="Y152" s="224">
        <v>10500</v>
      </c>
      <c r="Z152" s="226">
        <f t="shared" si="208"/>
        <v>-17.700000000000728</v>
      </c>
      <c r="AA152" s="96">
        <f>VLOOKUP(B152,Лист3!$A$2:$C$175,3,FALSE)</f>
        <v>3965.0410000000002</v>
      </c>
      <c r="AB152" s="96">
        <f t="shared" si="274"/>
        <v>451.98900000000003</v>
      </c>
      <c r="AC152" s="224">
        <f t="shared" si="275"/>
        <v>2052.03006</v>
      </c>
      <c r="AD152" s="224">
        <v>9204.26</v>
      </c>
      <c r="AE152" s="226">
        <f t="shared" si="211"/>
        <v>-7169.9299400000009</v>
      </c>
      <c r="AF152" s="96">
        <f>VLOOKUP(A152,Лист4!$A$2:$F$175,6,FALSE)</f>
        <v>3965.0410000000002</v>
      </c>
      <c r="AG152" s="96">
        <f t="shared" si="276"/>
        <v>0</v>
      </c>
      <c r="AH152" s="224">
        <f t="shared" si="277"/>
        <v>0</v>
      </c>
      <c r="AI152" s="224"/>
      <c r="AJ152" s="226">
        <f t="shared" si="214"/>
        <v>-7169.9299400000009</v>
      </c>
      <c r="AK152" s="96">
        <f>VLOOKUP(A152,Лист6!$A$2:$F$175,6,FALSE)</f>
        <v>3970.038</v>
      </c>
      <c r="AL152" s="96">
        <f t="shared" si="278"/>
        <v>4.9969999999998436</v>
      </c>
      <c r="AM152" s="224">
        <f t="shared" si="279"/>
        <v>22.686379999999289</v>
      </c>
      <c r="AN152" s="224"/>
      <c r="AO152" s="226">
        <f t="shared" si="217"/>
        <v>-7147.2435600000017</v>
      </c>
      <c r="AP152" s="91">
        <v>3970.38</v>
      </c>
      <c r="AQ152" s="96">
        <f t="shared" si="218"/>
        <v>0.34200000000009823</v>
      </c>
      <c r="AR152" s="96">
        <f t="shared" si="219"/>
        <v>1.5526800000004459</v>
      </c>
      <c r="AS152" s="96"/>
      <c r="AT152" s="226">
        <f t="shared" si="220"/>
        <v>-7145.690880000001</v>
      </c>
      <c r="AU152" s="91">
        <v>4198.01</v>
      </c>
      <c r="AV152" s="96">
        <f t="shared" si="221"/>
        <v>227.63000000000011</v>
      </c>
      <c r="AW152" s="224">
        <f t="shared" si="222"/>
        <v>1033.4402000000005</v>
      </c>
      <c r="AX152" s="96"/>
      <c r="AY152" s="226">
        <f t="shared" si="223"/>
        <v>-6112.250680000001</v>
      </c>
      <c r="AZ152" s="91">
        <v>5051.0150000000003</v>
      </c>
      <c r="BA152" s="96">
        <f t="shared" si="172"/>
        <v>853.00500000000011</v>
      </c>
      <c r="BB152" s="224">
        <f t="shared" si="248"/>
        <v>4102.9540500000003</v>
      </c>
      <c r="BC152" s="96"/>
      <c r="BD152" s="226">
        <f t="shared" si="224"/>
        <v>-2009.2966300000007</v>
      </c>
      <c r="BE152" s="91">
        <v>5416.0770000000002</v>
      </c>
      <c r="BF152" s="96">
        <f t="shared" si="225"/>
        <v>365.0619999999999</v>
      </c>
      <c r="BG152" s="224">
        <f t="shared" si="226"/>
        <v>1755.9482199999993</v>
      </c>
      <c r="BH152" s="96"/>
      <c r="BI152" s="226">
        <f t="shared" si="227"/>
        <v>-253.34841000000142</v>
      </c>
      <c r="BJ152" s="91">
        <v>6709.59</v>
      </c>
      <c r="BK152" s="96">
        <f t="shared" si="228"/>
        <v>1293.5129999999999</v>
      </c>
      <c r="BL152" s="224">
        <f t="shared" si="229"/>
        <v>6221.7975299999989</v>
      </c>
      <c r="BM152" s="96"/>
      <c r="BN152" s="226">
        <f t="shared" si="230"/>
        <v>5968.4491199999975</v>
      </c>
      <c r="BO152" s="91">
        <v>8080.0609999999997</v>
      </c>
      <c r="BP152" s="96">
        <f t="shared" si="231"/>
        <v>1370.4709999999995</v>
      </c>
      <c r="BQ152" s="224">
        <f t="shared" si="232"/>
        <v>6591.9655099999973</v>
      </c>
      <c r="BR152" s="96">
        <v>6000</v>
      </c>
      <c r="BS152" s="226">
        <f t="shared" si="233"/>
        <v>6560.4146299999957</v>
      </c>
      <c r="BT152" s="91">
        <v>8407.0550000000003</v>
      </c>
      <c r="BU152" s="96">
        <f t="shared" si="234"/>
        <v>326.9940000000006</v>
      </c>
      <c r="BV152" s="224">
        <f t="shared" si="235"/>
        <v>1572.8411400000027</v>
      </c>
      <c r="BW152" s="96"/>
      <c r="BX152" s="226">
        <f t="shared" si="236"/>
        <v>8133.2557699999979</v>
      </c>
      <c r="BY152" s="91">
        <v>8412.0879999999997</v>
      </c>
      <c r="BZ152" s="217">
        <f t="shared" si="202"/>
        <v>5.032999999999447</v>
      </c>
      <c r="CA152" s="224">
        <f t="shared" si="237"/>
        <v>24.208729999997338</v>
      </c>
      <c r="CB152" s="96"/>
      <c r="CC152" s="226">
        <f t="shared" si="238"/>
        <v>8157.4644999999955</v>
      </c>
      <c r="CD152" s="91">
        <v>8412.0879999999997</v>
      </c>
      <c r="CE152" s="217">
        <f t="shared" si="239"/>
        <v>0</v>
      </c>
      <c r="CF152" s="224">
        <f t="shared" si="240"/>
        <v>0</v>
      </c>
      <c r="CG152" s="96"/>
      <c r="CH152" s="226">
        <f t="shared" si="241"/>
        <v>8157.4644999999955</v>
      </c>
      <c r="CI152" s="91">
        <v>8413.0450000000001</v>
      </c>
      <c r="CJ152" s="217">
        <f t="shared" si="257"/>
        <v>0.95700000000033469</v>
      </c>
      <c r="CK152" s="224">
        <f t="shared" si="249"/>
        <v>4.6031700000016098</v>
      </c>
      <c r="CL152" s="96"/>
      <c r="CM152" s="287">
        <f t="shared" si="250"/>
        <v>8162.0676699999967</v>
      </c>
      <c r="CN152" s="217">
        <v>7932</v>
      </c>
      <c r="CO152" s="289">
        <f t="shared" si="242"/>
        <v>230.06766999999672</v>
      </c>
      <c r="CP152" s="217"/>
      <c r="CQ152" s="289">
        <f t="shared" si="243"/>
        <v>230.06766999999672</v>
      </c>
      <c r="CR152" s="217"/>
      <c r="CS152" s="289">
        <f t="shared" si="244"/>
        <v>230.06766999999672</v>
      </c>
      <c r="CT152" s="217"/>
      <c r="CU152" s="289">
        <f t="shared" si="245"/>
        <v>230.06766999999672</v>
      </c>
      <c r="CV152" s="217"/>
      <c r="CW152" s="289">
        <f t="shared" si="198"/>
        <v>230.06766999999672</v>
      </c>
      <c r="CX152" s="217"/>
      <c r="CY152" s="289">
        <f t="shared" si="199"/>
        <v>230.06766999999672</v>
      </c>
      <c r="CZ152" s="217"/>
      <c r="DA152" s="289">
        <f t="shared" si="200"/>
        <v>230.06766999999672</v>
      </c>
      <c r="DB152" s="217"/>
      <c r="DC152" s="289">
        <f t="shared" si="201"/>
        <v>230.06766999999672</v>
      </c>
      <c r="DD152" s="217"/>
      <c r="DE152" s="289">
        <f t="shared" si="203"/>
        <v>230.06766999999672</v>
      </c>
      <c r="DF152" s="217"/>
      <c r="DG152" s="289">
        <f t="shared" si="204"/>
        <v>230.06766999999672</v>
      </c>
      <c r="DH152" s="217"/>
      <c r="DI152" s="289">
        <f t="shared" si="178"/>
        <v>230.06766999999672</v>
      </c>
      <c r="DJ152" s="217"/>
      <c r="DK152" s="289">
        <f t="shared" si="258"/>
        <v>230.06766999999672</v>
      </c>
      <c r="DL152" s="217"/>
      <c r="DM152" s="289">
        <f t="shared" si="259"/>
        <v>230.06766999999672</v>
      </c>
      <c r="DN152" s="217"/>
      <c r="DO152" s="289">
        <f t="shared" si="260"/>
        <v>230.06766999999672</v>
      </c>
      <c r="DP152" s="217"/>
      <c r="DQ152" s="289">
        <f t="shared" si="261"/>
        <v>230.06766999999672</v>
      </c>
      <c r="DR152" s="217"/>
      <c r="DS152" s="289">
        <f t="shared" si="262"/>
        <v>230.06766999999672</v>
      </c>
      <c r="DT152" s="217"/>
      <c r="DU152" s="289">
        <f t="shared" si="263"/>
        <v>230.06766999999672</v>
      </c>
      <c r="DV152" s="217"/>
      <c r="DW152" s="289">
        <f t="shared" si="264"/>
        <v>230.06766999999672</v>
      </c>
      <c r="DX152" s="217"/>
      <c r="DY152" s="289">
        <f t="shared" si="265"/>
        <v>230.06766999999672</v>
      </c>
      <c r="DZ152" s="217"/>
      <c r="EA152" s="289">
        <f t="shared" si="266"/>
        <v>230.06766999999672</v>
      </c>
      <c r="EB152" s="217"/>
      <c r="EC152" s="289">
        <f t="shared" si="267"/>
        <v>230.06766999999672</v>
      </c>
      <c r="ED152" s="217"/>
      <c r="EE152" s="289">
        <f t="shared" si="268"/>
        <v>230.06766999999672</v>
      </c>
      <c r="EF152" s="217"/>
      <c r="EG152" s="289">
        <f t="shared" si="269"/>
        <v>230.06766999999672</v>
      </c>
      <c r="EH152" s="217"/>
      <c r="EI152" s="289">
        <f t="shared" si="270"/>
        <v>230.06766999999672</v>
      </c>
      <c r="EJ152" s="217"/>
      <c r="EK152" s="289">
        <f t="shared" si="271"/>
        <v>230.06766999999672</v>
      </c>
      <c r="EL152" s="217"/>
      <c r="EM152" s="289">
        <f t="shared" si="272"/>
        <v>230.06766999999672</v>
      </c>
    </row>
    <row r="153" spans="1:246" s="137" customFormat="1" ht="15.75" customHeight="1" thickBot="1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80"/>
        <v>1945.9928229665072</v>
      </c>
      <c r="G153" s="182">
        <v>8134.25</v>
      </c>
      <c r="H153" s="183">
        <v>17102.016</v>
      </c>
      <c r="I153" s="121">
        <f t="shared" si="251"/>
        <v>4191.0159999999996</v>
      </c>
      <c r="J153" s="122">
        <f t="shared" si="252"/>
        <v>17518.446879999996</v>
      </c>
      <c r="K153" s="184">
        <v>20084.065999999999</v>
      </c>
      <c r="L153" s="121">
        <f t="shared" si="253"/>
        <v>2982.0499999999993</v>
      </c>
      <c r="M153" s="122">
        <f t="shared" si="254"/>
        <v>13538.506999999996</v>
      </c>
      <c r="N153" s="122">
        <f t="shared" si="255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46"/>
        <v>1526.9520000000011</v>
      </c>
      <c r="S153" s="122">
        <f t="shared" si="247"/>
        <v>6932.3620800000053</v>
      </c>
      <c r="T153" s="122">
        <v>5863.49</v>
      </c>
      <c r="U153" s="133">
        <f t="shared" si="205"/>
        <v>6829.4020800000053</v>
      </c>
      <c r="V153" s="121">
        <v>23625.079000000002</v>
      </c>
      <c r="W153" s="134">
        <f t="shared" si="206"/>
        <v>2014.0610000000015</v>
      </c>
      <c r="X153" s="135">
        <f t="shared" si="207"/>
        <v>9143.8369400000065</v>
      </c>
      <c r="Y153" s="135">
        <v>6978.17</v>
      </c>
      <c r="Z153" s="133">
        <f t="shared" si="208"/>
        <v>8995.0690200000117</v>
      </c>
      <c r="AA153" s="134">
        <v>25156.01</v>
      </c>
      <c r="AB153" s="134">
        <f t="shared" si="274"/>
        <v>1530.9309999999969</v>
      </c>
      <c r="AC153" s="135">
        <f t="shared" si="275"/>
        <v>6950.4267399999853</v>
      </c>
      <c r="AD153" s="135"/>
      <c r="AE153" s="133">
        <f t="shared" si="211"/>
        <v>15945.495759999998</v>
      </c>
      <c r="AF153" s="151">
        <f>VLOOKUP(A153,Лист4!$A$2:$F$175,6,FALSE)</f>
        <v>26395.030999999999</v>
      </c>
      <c r="AG153" s="134">
        <f t="shared" si="276"/>
        <v>1239.0210000000006</v>
      </c>
      <c r="AH153" s="135">
        <f t="shared" si="277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79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218"/>
        <v>0</v>
      </c>
      <c r="AR153" s="134">
        <f t="shared" si="219"/>
        <v>0</v>
      </c>
      <c r="AS153" s="134">
        <v>3843.42</v>
      </c>
      <c r="AT153" s="133">
        <f t="shared" si="220"/>
        <v>5068.6011000000035</v>
      </c>
      <c r="AU153" s="136"/>
      <c r="AV153" s="134">
        <f t="shared" si="221"/>
        <v>0</v>
      </c>
      <c r="AW153" s="135">
        <f t="shared" si="222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72"/>
        <v>0</v>
      </c>
      <c r="BB153" s="122">
        <f t="shared" si="248"/>
        <v>0</v>
      </c>
      <c r="BC153" s="134"/>
      <c r="BD153" s="133">
        <f t="shared" si="224"/>
        <v>2532.1611000000034</v>
      </c>
      <c r="BE153" s="136"/>
      <c r="BF153" s="134">
        <f t="shared" si="225"/>
        <v>0</v>
      </c>
      <c r="BG153" s="122">
        <f t="shared" si="226"/>
        <v>0</v>
      </c>
      <c r="BH153" s="134">
        <v>351.98</v>
      </c>
      <c r="BI153" s="133">
        <f t="shared" si="227"/>
        <v>2180.1811000000034</v>
      </c>
      <c r="BJ153" s="136"/>
      <c r="BK153" s="134">
        <f t="shared" si="228"/>
        <v>0</v>
      </c>
      <c r="BL153" s="122">
        <f t="shared" si="229"/>
        <v>0</v>
      </c>
      <c r="BM153" s="134"/>
      <c r="BN153" s="157">
        <f t="shared" si="230"/>
        <v>2180.1811000000034</v>
      </c>
      <c r="BO153" s="136"/>
      <c r="BP153" s="121">
        <f t="shared" si="231"/>
        <v>0</v>
      </c>
      <c r="BQ153" s="122">
        <f t="shared" si="232"/>
        <v>0</v>
      </c>
      <c r="BR153" s="134"/>
      <c r="BS153" s="120">
        <f t="shared" si="233"/>
        <v>2180.1811000000034</v>
      </c>
      <c r="BT153" s="136"/>
      <c r="BU153" s="121">
        <f t="shared" si="234"/>
        <v>0</v>
      </c>
      <c r="BV153" s="122">
        <f t="shared" si="235"/>
        <v>0</v>
      </c>
      <c r="BW153" s="134"/>
      <c r="BX153" s="120">
        <f t="shared" si="236"/>
        <v>2180.1811000000034</v>
      </c>
      <c r="BY153" s="136"/>
      <c r="BZ153" s="111">
        <f t="shared" si="202"/>
        <v>0</v>
      </c>
      <c r="CA153" s="122">
        <f t="shared" si="237"/>
        <v>0</v>
      </c>
      <c r="CB153" s="134"/>
      <c r="CC153" s="120">
        <f t="shared" si="238"/>
        <v>2180.1811000000034</v>
      </c>
      <c r="CD153" s="136"/>
      <c r="CE153" s="111">
        <f t="shared" si="239"/>
        <v>0</v>
      </c>
      <c r="CF153" s="122">
        <f t="shared" si="240"/>
        <v>0</v>
      </c>
      <c r="CG153" s="134"/>
      <c r="CH153" s="120">
        <f t="shared" si="241"/>
        <v>2180.1811000000034</v>
      </c>
      <c r="CI153" s="136"/>
      <c r="CJ153" s="111">
        <f t="shared" si="257"/>
        <v>0</v>
      </c>
      <c r="CK153" s="122">
        <f t="shared" si="249"/>
        <v>0</v>
      </c>
      <c r="CL153" s="134"/>
      <c r="CM153" s="120">
        <f t="shared" si="250"/>
        <v>2180.1811000000034</v>
      </c>
      <c r="CN153" s="134"/>
      <c r="CO153" s="196">
        <f t="shared" si="242"/>
        <v>2180.1811000000034</v>
      </c>
      <c r="CP153" s="111"/>
      <c r="CQ153" s="196">
        <f t="shared" si="243"/>
        <v>2180.1811000000034</v>
      </c>
      <c r="CR153" s="111"/>
      <c r="CS153" s="196">
        <f t="shared" si="244"/>
        <v>2180.1811000000034</v>
      </c>
      <c r="CT153" s="111"/>
      <c r="CU153" s="196">
        <f t="shared" si="245"/>
        <v>2180.1811000000034</v>
      </c>
      <c r="CV153" s="111"/>
      <c r="CW153" s="196">
        <f t="shared" si="198"/>
        <v>2180.1811000000034</v>
      </c>
      <c r="CX153" s="111"/>
      <c r="CY153" s="196">
        <f t="shared" si="199"/>
        <v>2180.1811000000034</v>
      </c>
      <c r="CZ153" s="111"/>
      <c r="DA153" s="196">
        <f t="shared" si="200"/>
        <v>2180.1811000000034</v>
      </c>
      <c r="DB153" s="111"/>
      <c r="DC153" s="196">
        <f t="shared" si="201"/>
        <v>2180.1811000000034</v>
      </c>
      <c r="DD153" s="111"/>
      <c r="DE153" s="196">
        <f t="shared" si="203"/>
        <v>2180.1811000000034</v>
      </c>
      <c r="DF153" s="111"/>
      <c r="DG153" s="196">
        <f t="shared" si="204"/>
        <v>2180.1811000000034</v>
      </c>
      <c r="DH153" s="111"/>
      <c r="DI153" s="196">
        <f t="shared" si="178"/>
        <v>2180.1811000000034</v>
      </c>
      <c r="DJ153" s="111"/>
      <c r="DK153" s="196">
        <f t="shared" si="258"/>
        <v>2180.1811000000034</v>
      </c>
      <c r="DL153" s="111"/>
      <c r="DM153" s="196">
        <f t="shared" si="259"/>
        <v>2180.1811000000034</v>
      </c>
      <c r="DN153" s="111"/>
      <c r="DO153" s="196">
        <f t="shared" si="260"/>
        <v>2180.1811000000034</v>
      </c>
      <c r="DP153" s="111"/>
      <c r="DQ153" s="196">
        <f t="shared" si="261"/>
        <v>2180.1811000000034</v>
      </c>
      <c r="DR153" s="111"/>
      <c r="DS153" s="196">
        <f t="shared" si="262"/>
        <v>2180.1811000000034</v>
      </c>
      <c r="DT153" s="111"/>
      <c r="DU153" s="196">
        <f t="shared" si="263"/>
        <v>2180.1811000000034</v>
      </c>
      <c r="DV153" s="111"/>
      <c r="DW153" s="196">
        <f t="shared" si="264"/>
        <v>2180.1811000000034</v>
      </c>
      <c r="DX153" s="111"/>
      <c r="DY153" s="196">
        <f t="shared" si="265"/>
        <v>2180.1811000000034</v>
      </c>
      <c r="DZ153" s="111"/>
      <c r="EA153" s="196">
        <f t="shared" si="266"/>
        <v>2180.1811000000034</v>
      </c>
      <c r="EB153" s="111"/>
      <c r="EC153" s="196">
        <f t="shared" si="267"/>
        <v>2180.1811000000034</v>
      </c>
      <c r="ED153" s="111"/>
      <c r="EE153" s="196">
        <f t="shared" si="268"/>
        <v>2180.1811000000034</v>
      </c>
      <c r="EF153" s="111"/>
      <c r="EG153" s="196">
        <f t="shared" si="269"/>
        <v>2180.1811000000034</v>
      </c>
      <c r="EH153" s="111"/>
      <c r="EI153" s="196">
        <f t="shared" si="270"/>
        <v>2180.1811000000034</v>
      </c>
      <c r="EJ153" s="111"/>
      <c r="EK153" s="196">
        <f t="shared" si="271"/>
        <v>2180.1811000000034</v>
      </c>
      <c r="EL153" s="111"/>
      <c r="EM153" s="196">
        <f t="shared" si="272"/>
        <v>2180.1811000000034</v>
      </c>
      <c r="EN153" s="234"/>
      <c r="EO153" s="234"/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80"/>
        <v>0</v>
      </c>
      <c r="G154" s="222">
        <v>0</v>
      </c>
      <c r="H154" s="223">
        <v>0</v>
      </c>
      <c r="I154" s="96">
        <f t="shared" si="251"/>
        <v>0</v>
      </c>
      <c r="J154" s="224">
        <f t="shared" si="252"/>
        <v>0</v>
      </c>
      <c r="K154" s="225">
        <v>0</v>
      </c>
      <c r="L154" s="96">
        <f t="shared" si="253"/>
        <v>0</v>
      </c>
      <c r="M154" s="224">
        <f t="shared" si="254"/>
        <v>0</v>
      </c>
      <c r="N154" s="224">
        <f t="shared" si="255"/>
        <v>0</v>
      </c>
      <c r="O154" s="224">
        <v>0</v>
      </c>
      <c r="P154" s="226">
        <f t="shared" si="256"/>
        <v>0</v>
      </c>
      <c r="Q154" s="96">
        <v>0</v>
      </c>
      <c r="R154" s="96">
        <f t="shared" si="246"/>
        <v>0</v>
      </c>
      <c r="S154" s="224">
        <f t="shared" si="247"/>
        <v>0</v>
      </c>
      <c r="T154" s="224"/>
      <c r="U154" s="226">
        <f t="shared" si="205"/>
        <v>0</v>
      </c>
      <c r="V154" s="96">
        <v>0</v>
      </c>
      <c r="W154" s="96">
        <f t="shared" si="206"/>
        <v>0</v>
      </c>
      <c r="X154" s="224">
        <f t="shared" si="207"/>
        <v>0</v>
      </c>
      <c r="Y154" s="224"/>
      <c r="Z154" s="226">
        <f t="shared" si="208"/>
        <v>0</v>
      </c>
      <c r="AA154" s="96">
        <f>VLOOKUP(B154,Лист3!$A$2:$C$175,3,FALSE)</f>
        <v>0</v>
      </c>
      <c r="AB154" s="96">
        <f t="shared" si="274"/>
        <v>0</v>
      </c>
      <c r="AC154" s="224">
        <f t="shared" si="275"/>
        <v>0</v>
      </c>
      <c r="AD154" s="224"/>
      <c r="AE154" s="226">
        <f t="shared" si="211"/>
        <v>0</v>
      </c>
      <c r="AF154" s="96">
        <f>VLOOKUP(A154,Лист4!$A$2:$F$175,6,FALSE)</f>
        <v>0</v>
      </c>
      <c r="AG154" s="96">
        <f t="shared" si="276"/>
        <v>0</v>
      </c>
      <c r="AH154" s="224">
        <f t="shared" si="277"/>
        <v>0</v>
      </c>
      <c r="AI154" s="224"/>
      <c r="AJ154" s="226">
        <f t="shared" si="214"/>
        <v>0</v>
      </c>
      <c r="AK154" s="96">
        <f>VLOOKUP(A154,Лист6!$A$2:$F$175,6,FALSE)</f>
        <v>0</v>
      </c>
      <c r="AL154" s="96">
        <f t="shared" si="278"/>
        <v>0</v>
      </c>
      <c r="AM154" s="224">
        <f t="shared" si="279"/>
        <v>0</v>
      </c>
      <c r="AN154" s="224"/>
      <c r="AO154" s="226">
        <f t="shared" si="217"/>
        <v>0</v>
      </c>
      <c r="AP154" s="91">
        <v>0</v>
      </c>
      <c r="AQ154" s="96">
        <f t="shared" si="218"/>
        <v>0</v>
      </c>
      <c r="AR154" s="96">
        <f t="shared" si="219"/>
        <v>0</v>
      </c>
      <c r="AS154" s="96"/>
      <c r="AT154" s="226">
        <f t="shared" si="220"/>
        <v>0</v>
      </c>
      <c r="AU154" s="91">
        <v>0</v>
      </c>
      <c r="AV154" s="96">
        <f t="shared" si="221"/>
        <v>0</v>
      </c>
      <c r="AW154" s="224">
        <f t="shared" si="222"/>
        <v>0</v>
      </c>
      <c r="AX154" s="96"/>
      <c r="AY154" s="226">
        <f t="shared" si="223"/>
        <v>0</v>
      </c>
      <c r="AZ154" s="91">
        <v>0</v>
      </c>
      <c r="BA154" s="96">
        <f t="shared" ref="BA154:BA180" si="281">AZ154-AU154</f>
        <v>0</v>
      </c>
      <c r="BB154" s="224">
        <f t="shared" si="248"/>
        <v>0</v>
      </c>
      <c r="BC154" s="96"/>
      <c r="BD154" s="226">
        <f t="shared" si="224"/>
        <v>0</v>
      </c>
      <c r="BE154" s="91">
        <v>0</v>
      </c>
      <c r="BF154" s="96">
        <f t="shared" si="225"/>
        <v>0</v>
      </c>
      <c r="BG154" s="224">
        <f t="shared" si="226"/>
        <v>0</v>
      </c>
      <c r="BH154" s="96"/>
      <c r="BI154" s="226">
        <f t="shared" si="227"/>
        <v>0</v>
      </c>
      <c r="BJ154" s="91">
        <v>0</v>
      </c>
      <c r="BK154" s="96">
        <f t="shared" si="228"/>
        <v>0</v>
      </c>
      <c r="BL154" s="224">
        <f t="shared" si="229"/>
        <v>0</v>
      </c>
      <c r="BM154" s="96"/>
      <c r="BN154" s="226">
        <f t="shared" si="230"/>
        <v>0</v>
      </c>
      <c r="BO154" s="91">
        <v>0</v>
      </c>
      <c r="BP154" s="96">
        <f t="shared" si="231"/>
        <v>0</v>
      </c>
      <c r="BQ154" s="224">
        <f t="shared" si="232"/>
        <v>0</v>
      </c>
      <c r="BR154" s="96"/>
      <c r="BS154" s="226">
        <f t="shared" si="233"/>
        <v>0</v>
      </c>
      <c r="BT154" s="91">
        <v>0</v>
      </c>
      <c r="BU154" s="96">
        <f t="shared" si="234"/>
        <v>0</v>
      </c>
      <c r="BV154" s="224">
        <f t="shared" si="235"/>
        <v>0</v>
      </c>
      <c r="BW154" s="96"/>
      <c r="BX154" s="226">
        <f t="shared" si="236"/>
        <v>0</v>
      </c>
      <c r="BY154" s="91"/>
      <c r="BZ154" s="217">
        <f t="shared" si="202"/>
        <v>0</v>
      </c>
      <c r="CA154" s="224">
        <f t="shared" si="237"/>
        <v>0</v>
      </c>
      <c r="CB154" s="96"/>
      <c r="CC154" s="226">
        <f t="shared" si="238"/>
        <v>0</v>
      </c>
      <c r="CD154" s="91"/>
      <c r="CE154" s="217">
        <f t="shared" si="239"/>
        <v>0</v>
      </c>
      <c r="CF154" s="224">
        <f t="shared" si="240"/>
        <v>0</v>
      </c>
      <c r="CG154" s="96"/>
      <c r="CH154" s="226">
        <f t="shared" si="241"/>
        <v>0</v>
      </c>
      <c r="CI154" s="91">
        <v>0</v>
      </c>
      <c r="CJ154" s="217">
        <f t="shared" si="257"/>
        <v>0</v>
      </c>
      <c r="CK154" s="224">
        <f t="shared" si="249"/>
        <v>0</v>
      </c>
      <c r="CL154" s="96"/>
      <c r="CM154" s="287">
        <f t="shared" si="250"/>
        <v>0</v>
      </c>
      <c r="CN154" s="217"/>
      <c r="CO154" s="289">
        <f t="shared" si="242"/>
        <v>0</v>
      </c>
      <c r="CP154" s="217"/>
      <c r="CQ154" s="289">
        <f t="shared" si="243"/>
        <v>0</v>
      </c>
      <c r="CR154" s="217"/>
      <c r="CS154" s="289">
        <f t="shared" si="244"/>
        <v>0</v>
      </c>
      <c r="CT154" s="217"/>
      <c r="CU154" s="289">
        <f t="shared" si="245"/>
        <v>0</v>
      </c>
      <c r="CV154" s="217"/>
      <c r="CW154" s="289">
        <f t="shared" si="198"/>
        <v>0</v>
      </c>
      <c r="CX154" s="217"/>
      <c r="CY154" s="289">
        <f t="shared" si="199"/>
        <v>0</v>
      </c>
      <c r="CZ154" s="217"/>
      <c r="DA154" s="289">
        <f t="shared" si="200"/>
        <v>0</v>
      </c>
      <c r="DB154" s="217"/>
      <c r="DC154" s="289">
        <f t="shared" si="201"/>
        <v>0</v>
      </c>
      <c r="DD154" s="217"/>
      <c r="DE154" s="289">
        <f t="shared" si="203"/>
        <v>0</v>
      </c>
      <c r="DF154" s="217"/>
      <c r="DG154" s="289">
        <f t="shared" si="204"/>
        <v>0</v>
      </c>
      <c r="DH154" s="217"/>
      <c r="DI154" s="289">
        <f t="shared" si="178"/>
        <v>0</v>
      </c>
      <c r="DJ154" s="217"/>
      <c r="DK154" s="289">
        <f t="shared" si="258"/>
        <v>0</v>
      </c>
      <c r="DL154" s="217"/>
      <c r="DM154" s="289">
        <f t="shared" si="259"/>
        <v>0</v>
      </c>
      <c r="DN154" s="217"/>
      <c r="DO154" s="289">
        <f t="shared" si="260"/>
        <v>0</v>
      </c>
      <c r="DP154" s="217"/>
      <c r="DQ154" s="289">
        <f t="shared" si="261"/>
        <v>0</v>
      </c>
      <c r="DR154" s="217"/>
      <c r="DS154" s="289">
        <f t="shared" si="262"/>
        <v>0</v>
      </c>
      <c r="DT154" s="217"/>
      <c r="DU154" s="289">
        <f t="shared" si="263"/>
        <v>0</v>
      </c>
      <c r="DV154" s="217"/>
      <c r="DW154" s="289">
        <f t="shared" si="264"/>
        <v>0</v>
      </c>
      <c r="DX154" s="217"/>
      <c r="DY154" s="289">
        <f t="shared" si="265"/>
        <v>0</v>
      </c>
      <c r="DZ154" s="217"/>
      <c r="EA154" s="289">
        <f t="shared" si="266"/>
        <v>0</v>
      </c>
      <c r="EB154" s="217"/>
      <c r="EC154" s="289">
        <f t="shared" si="267"/>
        <v>0</v>
      </c>
      <c r="ED154" s="217"/>
      <c r="EE154" s="289">
        <f t="shared" si="268"/>
        <v>0</v>
      </c>
      <c r="EF154" s="217"/>
      <c r="EG154" s="289">
        <f t="shared" si="269"/>
        <v>0</v>
      </c>
      <c r="EH154" s="217"/>
      <c r="EI154" s="289">
        <f t="shared" si="270"/>
        <v>0</v>
      </c>
      <c r="EJ154" s="217"/>
      <c r="EK154" s="289">
        <f t="shared" si="271"/>
        <v>0</v>
      </c>
      <c r="EL154" s="217"/>
      <c r="EM154" s="289">
        <f t="shared" si="272"/>
        <v>0</v>
      </c>
    </row>
    <row r="155" spans="1:246" s="89" customFormat="1" ht="15.75" customHeight="1" thickBot="1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80"/>
        <v>0</v>
      </c>
      <c r="G155" s="222">
        <v>0</v>
      </c>
      <c r="H155" s="223">
        <v>0</v>
      </c>
      <c r="I155" s="96">
        <f t="shared" si="251"/>
        <v>0</v>
      </c>
      <c r="J155" s="224">
        <f t="shared" si="252"/>
        <v>0</v>
      </c>
      <c r="K155" s="225">
        <v>0</v>
      </c>
      <c r="L155" s="96">
        <f t="shared" si="253"/>
        <v>0</v>
      </c>
      <c r="M155" s="224">
        <f t="shared" si="254"/>
        <v>0</v>
      </c>
      <c r="N155" s="224">
        <f t="shared" si="255"/>
        <v>0</v>
      </c>
      <c r="O155" s="224">
        <v>0</v>
      </c>
      <c r="P155" s="226">
        <f t="shared" si="256"/>
        <v>0</v>
      </c>
      <c r="Q155" s="96">
        <v>0</v>
      </c>
      <c r="R155" s="96">
        <f t="shared" si="246"/>
        <v>0</v>
      </c>
      <c r="S155" s="224">
        <f t="shared" si="247"/>
        <v>0</v>
      </c>
      <c r="T155" s="224"/>
      <c r="U155" s="226">
        <f t="shared" si="205"/>
        <v>0</v>
      </c>
      <c r="V155" s="96">
        <v>0</v>
      </c>
      <c r="W155" s="96">
        <f t="shared" si="206"/>
        <v>0</v>
      </c>
      <c r="X155" s="224">
        <f t="shared" si="207"/>
        <v>0</v>
      </c>
      <c r="Y155" s="224"/>
      <c r="Z155" s="226">
        <f t="shared" si="208"/>
        <v>0</v>
      </c>
      <c r="AA155" s="96">
        <f>VLOOKUP(B155,Лист3!$A$2:$C$175,3,FALSE)</f>
        <v>0</v>
      </c>
      <c r="AB155" s="96">
        <f t="shared" si="274"/>
        <v>0</v>
      </c>
      <c r="AC155" s="224">
        <f t="shared" si="275"/>
        <v>0</v>
      </c>
      <c r="AD155" s="224"/>
      <c r="AE155" s="226">
        <f t="shared" si="211"/>
        <v>0</v>
      </c>
      <c r="AF155" s="96">
        <f>VLOOKUP(A155,Лист4!$A$2:$F$175,6,FALSE)</f>
        <v>0</v>
      </c>
      <c r="AG155" s="96">
        <f t="shared" si="276"/>
        <v>0</v>
      </c>
      <c r="AH155" s="224">
        <f t="shared" si="277"/>
        <v>0</v>
      </c>
      <c r="AI155" s="224"/>
      <c r="AJ155" s="226">
        <f t="shared" si="214"/>
        <v>0</v>
      </c>
      <c r="AK155" s="96">
        <f>VLOOKUP(A155,Лист6!$A$2:$F$175,6,FALSE)</f>
        <v>0</v>
      </c>
      <c r="AL155" s="96">
        <f t="shared" si="278"/>
        <v>0</v>
      </c>
      <c r="AM155" s="224">
        <f t="shared" si="279"/>
        <v>0</v>
      </c>
      <c r="AN155" s="224"/>
      <c r="AO155" s="226">
        <f t="shared" si="217"/>
        <v>0</v>
      </c>
      <c r="AP155" s="91">
        <v>0</v>
      </c>
      <c r="AQ155" s="96">
        <f t="shared" si="218"/>
        <v>0</v>
      </c>
      <c r="AR155" s="96">
        <f t="shared" si="219"/>
        <v>0</v>
      </c>
      <c r="AS155" s="96"/>
      <c r="AT155" s="226">
        <f t="shared" si="220"/>
        <v>0</v>
      </c>
      <c r="AU155" s="91">
        <v>0</v>
      </c>
      <c r="AV155" s="96">
        <f t="shared" si="221"/>
        <v>0</v>
      </c>
      <c r="AW155" s="224">
        <f t="shared" si="222"/>
        <v>0</v>
      </c>
      <c r="AX155" s="96"/>
      <c r="AY155" s="226">
        <f t="shared" si="223"/>
        <v>0</v>
      </c>
      <c r="AZ155" s="91">
        <v>0</v>
      </c>
      <c r="BA155" s="96">
        <f t="shared" si="281"/>
        <v>0</v>
      </c>
      <c r="BB155" s="224">
        <f t="shared" si="248"/>
        <v>0</v>
      </c>
      <c r="BC155" s="96"/>
      <c r="BD155" s="226">
        <f t="shared" si="224"/>
        <v>0</v>
      </c>
      <c r="BE155" s="91">
        <v>0</v>
      </c>
      <c r="BF155" s="96">
        <f t="shared" si="225"/>
        <v>0</v>
      </c>
      <c r="BG155" s="224">
        <f t="shared" si="226"/>
        <v>0</v>
      </c>
      <c r="BH155" s="96"/>
      <c r="BI155" s="226">
        <f t="shared" si="227"/>
        <v>0</v>
      </c>
      <c r="BJ155" s="91">
        <v>0</v>
      </c>
      <c r="BK155" s="96">
        <f t="shared" si="228"/>
        <v>0</v>
      </c>
      <c r="BL155" s="224">
        <f t="shared" si="229"/>
        <v>0</v>
      </c>
      <c r="BM155" s="96"/>
      <c r="BN155" s="226">
        <f t="shared" si="230"/>
        <v>0</v>
      </c>
      <c r="BO155" s="91">
        <v>0</v>
      </c>
      <c r="BP155" s="96">
        <f t="shared" si="231"/>
        <v>0</v>
      </c>
      <c r="BQ155" s="224">
        <f t="shared" si="232"/>
        <v>0</v>
      </c>
      <c r="BR155" s="96"/>
      <c r="BS155" s="226">
        <f t="shared" si="233"/>
        <v>0</v>
      </c>
      <c r="BT155" s="91">
        <v>0</v>
      </c>
      <c r="BU155" s="96">
        <f t="shared" si="234"/>
        <v>0</v>
      </c>
      <c r="BV155" s="224">
        <f t="shared" si="235"/>
        <v>0</v>
      </c>
      <c r="BW155" s="96"/>
      <c r="BX155" s="226">
        <f t="shared" si="236"/>
        <v>0</v>
      </c>
      <c r="BY155" s="91"/>
      <c r="BZ155" s="217">
        <f t="shared" si="202"/>
        <v>0</v>
      </c>
      <c r="CA155" s="224">
        <f t="shared" si="237"/>
        <v>0</v>
      </c>
      <c r="CB155" s="96"/>
      <c r="CC155" s="226">
        <f t="shared" si="238"/>
        <v>0</v>
      </c>
      <c r="CD155" s="91"/>
      <c r="CE155" s="217">
        <f t="shared" si="239"/>
        <v>0</v>
      </c>
      <c r="CF155" s="224">
        <f t="shared" si="240"/>
        <v>0</v>
      </c>
      <c r="CG155" s="96"/>
      <c r="CH155" s="226">
        <f t="shared" si="241"/>
        <v>0</v>
      </c>
      <c r="CI155" s="91">
        <v>0</v>
      </c>
      <c r="CJ155" s="217">
        <f t="shared" si="257"/>
        <v>0</v>
      </c>
      <c r="CK155" s="224">
        <f t="shared" si="249"/>
        <v>0</v>
      </c>
      <c r="CL155" s="96"/>
      <c r="CM155" s="287">
        <f t="shared" si="250"/>
        <v>0</v>
      </c>
      <c r="CN155" s="217"/>
      <c r="CO155" s="289">
        <f t="shared" si="242"/>
        <v>0</v>
      </c>
      <c r="CP155" s="217"/>
      <c r="CQ155" s="289">
        <f t="shared" si="243"/>
        <v>0</v>
      </c>
      <c r="CR155" s="217"/>
      <c r="CS155" s="289">
        <f t="shared" si="244"/>
        <v>0</v>
      </c>
      <c r="CT155" s="217"/>
      <c r="CU155" s="289">
        <f t="shared" si="245"/>
        <v>0</v>
      </c>
      <c r="CV155" s="217"/>
      <c r="CW155" s="289">
        <f t="shared" si="198"/>
        <v>0</v>
      </c>
      <c r="CX155" s="217"/>
      <c r="CY155" s="289">
        <f t="shared" si="199"/>
        <v>0</v>
      </c>
      <c r="CZ155" s="217"/>
      <c r="DA155" s="289">
        <f t="shared" si="200"/>
        <v>0</v>
      </c>
      <c r="DB155" s="217"/>
      <c r="DC155" s="289">
        <f t="shared" si="201"/>
        <v>0</v>
      </c>
      <c r="DD155" s="217"/>
      <c r="DE155" s="289">
        <f t="shared" si="203"/>
        <v>0</v>
      </c>
      <c r="DF155" s="217"/>
      <c r="DG155" s="289">
        <f t="shared" si="204"/>
        <v>0</v>
      </c>
      <c r="DH155" s="217"/>
      <c r="DI155" s="289">
        <f t="shared" si="178"/>
        <v>0</v>
      </c>
      <c r="DJ155" s="217"/>
      <c r="DK155" s="289">
        <f t="shared" si="258"/>
        <v>0</v>
      </c>
      <c r="DL155" s="217"/>
      <c r="DM155" s="289">
        <f t="shared" si="259"/>
        <v>0</v>
      </c>
      <c r="DN155" s="217"/>
      <c r="DO155" s="289">
        <f t="shared" si="260"/>
        <v>0</v>
      </c>
      <c r="DP155" s="217"/>
      <c r="DQ155" s="289">
        <f t="shared" si="261"/>
        <v>0</v>
      </c>
      <c r="DR155" s="217"/>
      <c r="DS155" s="289">
        <f t="shared" si="262"/>
        <v>0</v>
      </c>
      <c r="DT155" s="217"/>
      <c r="DU155" s="289">
        <f t="shared" si="263"/>
        <v>0</v>
      </c>
      <c r="DV155" s="217"/>
      <c r="DW155" s="289">
        <f t="shared" si="264"/>
        <v>0</v>
      </c>
      <c r="DX155" s="217"/>
      <c r="DY155" s="289">
        <f t="shared" si="265"/>
        <v>0</v>
      </c>
      <c r="DZ155" s="217"/>
      <c r="EA155" s="289">
        <f t="shared" si="266"/>
        <v>0</v>
      </c>
      <c r="EB155" s="217"/>
      <c r="EC155" s="289">
        <f t="shared" si="267"/>
        <v>0</v>
      </c>
      <c r="ED155" s="217"/>
      <c r="EE155" s="289">
        <f t="shared" si="268"/>
        <v>0</v>
      </c>
      <c r="EF155" s="217"/>
      <c r="EG155" s="289">
        <f t="shared" si="269"/>
        <v>0</v>
      </c>
      <c r="EH155" s="217"/>
      <c r="EI155" s="289">
        <f t="shared" si="270"/>
        <v>0</v>
      </c>
      <c r="EJ155" s="217"/>
      <c r="EK155" s="289">
        <f t="shared" si="271"/>
        <v>0</v>
      </c>
      <c r="EL155" s="217"/>
      <c r="EM155" s="289">
        <f t="shared" si="272"/>
        <v>0</v>
      </c>
    </row>
    <row r="156" spans="1:246" s="89" customFormat="1" ht="15.75" customHeight="1" thickBot="1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80"/>
        <v>0</v>
      </c>
      <c r="G156" s="222">
        <v>0</v>
      </c>
      <c r="H156" s="223">
        <v>0</v>
      </c>
      <c r="I156" s="96">
        <f t="shared" si="251"/>
        <v>0</v>
      </c>
      <c r="J156" s="224">
        <f t="shared" si="252"/>
        <v>0</v>
      </c>
      <c r="K156" s="225">
        <v>0</v>
      </c>
      <c r="L156" s="96">
        <f t="shared" si="253"/>
        <v>0</v>
      </c>
      <c r="M156" s="224">
        <f t="shared" si="254"/>
        <v>0</v>
      </c>
      <c r="N156" s="224">
        <f t="shared" si="255"/>
        <v>0</v>
      </c>
      <c r="O156" s="224">
        <v>0</v>
      </c>
      <c r="P156" s="226">
        <f t="shared" si="256"/>
        <v>0</v>
      </c>
      <c r="Q156" s="96">
        <v>0</v>
      </c>
      <c r="R156" s="96">
        <f t="shared" si="246"/>
        <v>0</v>
      </c>
      <c r="S156" s="224">
        <f t="shared" si="247"/>
        <v>0</v>
      </c>
      <c r="T156" s="224"/>
      <c r="U156" s="226">
        <f t="shared" si="205"/>
        <v>0</v>
      </c>
      <c r="V156" s="96">
        <v>0</v>
      </c>
      <c r="W156" s="96">
        <f t="shared" si="206"/>
        <v>0</v>
      </c>
      <c r="X156" s="224">
        <f t="shared" si="207"/>
        <v>0</v>
      </c>
      <c r="Y156" s="224"/>
      <c r="Z156" s="226">
        <f t="shared" si="208"/>
        <v>0</v>
      </c>
      <c r="AA156" s="96">
        <f>VLOOKUP(B156,Лист3!$A$2:$C$175,3,FALSE)</f>
        <v>0</v>
      </c>
      <c r="AB156" s="96">
        <f t="shared" si="274"/>
        <v>0</v>
      </c>
      <c r="AC156" s="224">
        <f t="shared" si="275"/>
        <v>0</v>
      </c>
      <c r="AD156" s="224"/>
      <c r="AE156" s="226">
        <f t="shared" si="211"/>
        <v>0</v>
      </c>
      <c r="AF156" s="96">
        <f>VLOOKUP(A156,Лист4!$A$2:$F$175,6,FALSE)</f>
        <v>0</v>
      </c>
      <c r="AG156" s="96">
        <f t="shared" si="276"/>
        <v>0</v>
      </c>
      <c r="AH156" s="224">
        <f t="shared" si="277"/>
        <v>0</v>
      </c>
      <c r="AI156" s="224"/>
      <c r="AJ156" s="226">
        <f t="shared" si="214"/>
        <v>0</v>
      </c>
      <c r="AK156" s="96">
        <f>VLOOKUP(A156,Лист6!$A$2:$F$175,6,FALSE)</f>
        <v>0</v>
      </c>
      <c r="AL156" s="96">
        <f t="shared" si="278"/>
        <v>0</v>
      </c>
      <c r="AM156" s="224">
        <f t="shared" si="279"/>
        <v>0</v>
      </c>
      <c r="AN156" s="224"/>
      <c r="AO156" s="226">
        <f t="shared" si="217"/>
        <v>0</v>
      </c>
      <c r="AP156" s="91">
        <v>0</v>
      </c>
      <c r="AQ156" s="96">
        <f t="shared" si="218"/>
        <v>0</v>
      </c>
      <c r="AR156" s="96">
        <f t="shared" si="219"/>
        <v>0</v>
      </c>
      <c r="AS156" s="96"/>
      <c r="AT156" s="226">
        <f t="shared" si="220"/>
        <v>0</v>
      </c>
      <c r="AU156" s="91">
        <v>0</v>
      </c>
      <c r="AV156" s="96">
        <f t="shared" si="221"/>
        <v>0</v>
      </c>
      <c r="AW156" s="224">
        <f t="shared" si="222"/>
        <v>0</v>
      </c>
      <c r="AX156" s="96"/>
      <c r="AY156" s="226">
        <f t="shared" si="223"/>
        <v>0</v>
      </c>
      <c r="AZ156" s="91">
        <v>0</v>
      </c>
      <c r="BA156" s="96">
        <f t="shared" si="281"/>
        <v>0</v>
      </c>
      <c r="BB156" s="224">
        <f t="shared" si="248"/>
        <v>0</v>
      </c>
      <c r="BC156" s="96"/>
      <c r="BD156" s="226">
        <f t="shared" si="224"/>
        <v>0</v>
      </c>
      <c r="BE156" s="91">
        <v>0</v>
      </c>
      <c r="BF156" s="96">
        <f t="shared" si="225"/>
        <v>0</v>
      </c>
      <c r="BG156" s="224">
        <f t="shared" si="226"/>
        <v>0</v>
      </c>
      <c r="BH156" s="96"/>
      <c r="BI156" s="226">
        <f t="shared" si="227"/>
        <v>0</v>
      </c>
      <c r="BJ156" s="91">
        <v>0</v>
      </c>
      <c r="BK156" s="96">
        <f t="shared" si="228"/>
        <v>0</v>
      </c>
      <c r="BL156" s="224">
        <f t="shared" si="229"/>
        <v>0</v>
      </c>
      <c r="BM156" s="96"/>
      <c r="BN156" s="226">
        <f t="shared" si="230"/>
        <v>0</v>
      </c>
      <c r="BO156" s="91">
        <v>0</v>
      </c>
      <c r="BP156" s="96">
        <f t="shared" si="231"/>
        <v>0</v>
      </c>
      <c r="BQ156" s="224">
        <f t="shared" si="232"/>
        <v>0</v>
      </c>
      <c r="BR156" s="96"/>
      <c r="BS156" s="226">
        <f t="shared" si="233"/>
        <v>0</v>
      </c>
      <c r="BT156" s="91">
        <v>0</v>
      </c>
      <c r="BU156" s="96">
        <f t="shared" si="234"/>
        <v>0</v>
      </c>
      <c r="BV156" s="224">
        <f t="shared" si="235"/>
        <v>0</v>
      </c>
      <c r="BW156" s="96"/>
      <c r="BX156" s="226">
        <f t="shared" si="236"/>
        <v>0</v>
      </c>
      <c r="BY156" s="91"/>
      <c r="BZ156" s="217">
        <f t="shared" si="202"/>
        <v>0</v>
      </c>
      <c r="CA156" s="224">
        <f t="shared" si="237"/>
        <v>0</v>
      </c>
      <c r="CB156" s="96"/>
      <c r="CC156" s="226">
        <f t="shared" si="238"/>
        <v>0</v>
      </c>
      <c r="CD156" s="91"/>
      <c r="CE156" s="217">
        <f t="shared" si="239"/>
        <v>0</v>
      </c>
      <c r="CF156" s="224">
        <f t="shared" si="240"/>
        <v>0</v>
      </c>
      <c r="CG156" s="96"/>
      <c r="CH156" s="226">
        <f t="shared" si="241"/>
        <v>0</v>
      </c>
      <c r="CI156" s="91">
        <v>0</v>
      </c>
      <c r="CJ156" s="217">
        <f t="shared" si="257"/>
        <v>0</v>
      </c>
      <c r="CK156" s="224">
        <f t="shared" si="249"/>
        <v>0</v>
      </c>
      <c r="CL156" s="96"/>
      <c r="CM156" s="287">
        <f t="shared" si="250"/>
        <v>0</v>
      </c>
      <c r="CN156" s="217"/>
      <c r="CO156" s="289">
        <f t="shared" si="242"/>
        <v>0</v>
      </c>
      <c r="CP156" s="217"/>
      <c r="CQ156" s="289">
        <f t="shared" si="243"/>
        <v>0</v>
      </c>
      <c r="CR156" s="217"/>
      <c r="CS156" s="289">
        <f t="shared" si="244"/>
        <v>0</v>
      </c>
      <c r="CT156" s="217"/>
      <c r="CU156" s="289">
        <f t="shared" si="245"/>
        <v>0</v>
      </c>
      <c r="CV156" s="217"/>
      <c r="CW156" s="289">
        <f t="shared" si="198"/>
        <v>0</v>
      </c>
      <c r="CX156" s="217"/>
      <c r="CY156" s="289">
        <f t="shared" si="199"/>
        <v>0</v>
      </c>
      <c r="CZ156" s="217"/>
      <c r="DA156" s="289">
        <f t="shared" si="200"/>
        <v>0</v>
      </c>
      <c r="DB156" s="217"/>
      <c r="DC156" s="289">
        <f t="shared" si="201"/>
        <v>0</v>
      </c>
      <c r="DD156" s="217"/>
      <c r="DE156" s="289">
        <f t="shared" si="203"/>
        <v>0</v>
      </c>
      <c r="DF156" s="217"/>
      <c r="DG156" s="289">
        <f t="shared" si="204"/>
        <v>0</v>
      </c>
      <c r="DH156" s="217"/>
      <c r="DI156" s="289">
        <f t="shared" si="178"/>
        <v>0</v>
      </c>
      <c r="DJ156" s="217"/>
      <c r="DK156" s="289">
        <f t="shared" si="258"/>
        <v>0</v>
      </c>
      <c r="DL156" s="217"/>
      <c r="DM156" s="289">
        <f t="shared" si="259"/>
        <v>0</v>
      </c>
      <c r="DN156" s="217"/>
      <c r="DO156" s="289">
        <f t="shared" si="260"/>
        <v>0</v>
      </c>
      <c r="DP156" s="217"/>
      <c r="DQ156" s="289">
        <f t="shared" si="261"/>
        <v>0</v>
      </c>
      <c r="DR156" s="217"/>
      <c r="DS156" s="289">
        <f t="shared" si="262"/>
        <v>0</v>
      </c>
      <c r="DT156" s="217"/>
      <c r="DU156" s="289">
        <f t="shared" si="263"/>
        <v>0</v>
      </c>
      <c r="DV156" s="217"/>
      <c r="DW156" s="289">
        <f t="shared" si="264"/>
        <v>0</v>
      </c>
      <c r="DX156" s="217"/>
      <c r="DY156" s="289">
        <f t="shared" si="265"/>
        <v>0</v>
      </c>
      <c r="DZ156" s="217"/>
      <c r="EA156" s="289">
        <f t="shared" si="266"/>
        <v>0</v>
      </c>
      <c r="EB156" s="217"/>
      <c r="EC156" s="289">
        <f t="shared" si="267"/>
        <v>0</v>
      </c>
      <c r="ED156" s="217"/>
      <c r="EE156" s="289">
        <f t="shared" si="268"/>
        <v>0</v>
      </c>
      <c r="EF156" s="217"/>
      <c r="EG156" s="289">
        <f t="shared" si="269"/>
        <v>0</v>
      </c>
      <c r="EH156" s="217"/>
      <c r="EI156" s="289">
        <f t="shared" si="270"/>
        <v>0</v>
      </c>
      <c r="EJ156" s="217"/>
      <c r="EK156" s="289">
        <f t="shared" si="271"/>
        <v>0</v>
      </c>
      <c r="EL156" s="217"/>
      <c r="EM156" s="289">
        <f t="shared" si="272"/>
        <v>0</v>
      </c>
    </row>
    <row r="157" spans="1:246" s="124" customFormat="1" ht="15.75" customHeight="1" thickBot="1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51"/>
        <v>34.018000000000001</v>
      </c>
      <c r="J157" s="122">
        <f t="shared" si="252"/>
        <v>142.19523999999998</v>
      </c>
      <c r="K157" s="184">
        <v>1024.058</v>
      </c>
      <c r="L157" s="121">
        <f t="shared" si="253"/>
        <v>990.04</v>
      </c>
      <c r="M157" s="122">
        <f t="shared" si="254"/>
        <v>4494.7816000000003</v>
      </c>
      <c r="N157" s="122">
        <f t="shared" si="255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46"/>
        <v>95.942999999999984</v>
      </c>
      <c r="S157" s="122">
        <f t="shared" si="247"/>
        <v>435.58121999999992</v>
      </c>
      <c r="T157" s="122"/>
      <c r="U157" s="120">
        <f t="shared" si="205"/>
        <v>427.34121999999991</v>
      </c>
      <c r="V157" s="121">
        <v>1154.0219999999999</v>
      </c>
      <c r="W157" s="121">
        <f t="shared" si="206"/>
        <v>34.020999999999958</v>
      </c>
      <c r="X157" s="122">
        <f t="shared" si="207"/>
        <v>154.45533999999981</v>
      </c>
      <c r="Y157" s="122">
        <v>401.04</v>
      </c>
      <c r="Z157" s="120">
        <f t="shared" si="208"/>
        <v>180.75655999999975</v>
      </c>
      <c r="AA157" s="121">
        <f>VLOOKUP(B157,Лист3!$A$2:$C$175,3,FALSE)</f>
        <v>1540.0840000000001</v>
      </c>
      <c r="AB157" s="121">
        <f t="shared" si="274"/>
        <v>386.06200000000013</v>
      </c>
      <c r="AC157" s="122">
        <f t="shared" si="275"/>
        <v>1752.7214800000006</v>
      </c>
      <c r="AD157" s="122">
        <v>180.76</v>
      </c>
      <c r="AE157" s="120">
        <f t="shared" si="211"/>
        <v>1752.7180400000004</v>
      </c>
      <c r="AF157" s="121">
        <f>VLOOKUP(A157,Лист4!$A$2:$F$175,6,FALSE)</f>
        <v>1791.0160000000001</v>
      </c>
      <c r="AG157" s="121">
        <f t="shared" si="276"/>
        <v>250.93200000000002</v>
      </c>
      <c r="AH157" s="122">
        <f t="shared" si="277"/>
        <v>1139.23128</v>
      </c>
      <c r="AI157" s="122">
        <v>1752.72</v>
      </c>
      <c r="AJ157" s="120">
        <f t="shared" si="214"/>
        <v>1139.2293200000006</v>
      </c>
      <c r="AK157" s="121">
        <f>VLOOKUP(A157,Лист6!$A$2:$F$175,6,FALSE)</f>
        <v>2042.018</v>
      </c>
      <c r="AL157" s="121">
        <f t="shared" si="278"/>
        <v>251.00199999999995</v>
      </c>
      <c r="AM157" s="122">
        <f t="shared" si="279"/>
        <v>1139.5490799999998</v>
      </c>
      <c r="AN157" s="122"/>
      <c r="AO157" s="120">
        <f t="shared" si="217"/>
        <v>2278.7784000000001</v>
      </c>
      <c r="AP157" s="123">
        <v>2383.098</v>
      </c>
      <c r="AQ157" s="121">
        <f t="shared" si="218"/>
        <v>341.07999999999993</v>
      </c>
      <c r="AR157" s="121">
        <f t="shared" si="219"/>
        <v>1548.5031999999997</v>
      </c>
      <c r="AS157" s="121">
        <v>2278.7800000000002</v>
      </c>
      <c r="AT157" s="120">
        <f t="shared" si="220"/>
        <v>1548.5015999999996</v>
      </c>
      <c r="AU157" s="123">
        <v>2572.0810000000001</v>
      </c>
      <c r="AV157" s="121">
        <f t="shared" si="221"/>
        <v>188.98300000000017</v>
      </c>
      <c r="AW157" s="122">
        <f t="shared" si="222"/>
        <v>857.98282000000074</v>
      </c>
      <c r="AX157" s="121"/>
      <c r="AY157" s="120">
        <f t="shared" si="223"/>
        <v>2406.4844200000002</v>
      </c>
      <c r="AZ157" s="123">
        <v>2628.067</v>
      </c>
      <c r="BA157" s="121">
        <f t="shared" si="281"/>
        <v>55.985999999999876</v>
      </c>
      <c r="BB157" s="122">
        <f t="shared" si="248"/>
        <v>269.29265999999939</v>
      </c>
      <c r="BC157" s="121">
        <v>2406.48</v>
      </c>
      <c r="BD157" s="120">
        <f t="shared" si="224"/>
        <v>269.29707999999982</v>
      </c>
      <c r="BE157" s="123">
        <v>2689.0949999999998</v>
      </c>
      <c r="BF157" s="121">
        <f t="shared" si="225"/>
        <v>61.027999999999793</v>
      </c>
      <c r="BG157" s="122">
        <f t="shared" si="226"/>
        <v>293.544679999999</v>
      </c>
      <c r="BH157" s="121"/>
      <c r="BI157" s="120">
        <f t="shared" si="227"/>
        <v>562.84175999999889</v>
      </c>
      <c r="BJ157" s="123">
        <v>2753.0219999999999</v>
      </c>
      <c r="BK157" s="121">
        <f t="shared" si="228"/>
        <v>63.927000000000135</v>
      </c>
      <c r="BL157" s="122">
        <f t="shared" si="229"/>
        <v>307.48887000000065</v>
      </c>
      <c r="BM157" s="121">
        <v>2690</v>
      </c>
      <c r="BN157" s="120">
        <f t="shared" si="230"/>
        <v>-1819.6693700000005</v>
      </c>
      <c r="BO157" s="170">
        <v>2755.0529999999999</v>
      </c>
      <c r="BP157" s="121">
        <f t="shared" si="231"/>
        <v>2.0309999999999491</v>
      </c>
      <c r="BQ157" s="122">
        <f t="shared" si="232"/>
        <v>9.7691099999997544</v>
      </c>
      <c r="BR157" s="121"/>
      <c r="BS157" s="120">
        <f t="shared" si="233"/>
        <v>-1809.9002600000008</v>
      </c>
      <c r="BT157" s="123"/>
      <c r="BU157" s="121"/>
      <c r="BV157" s="122">
        <f t="shared" si="235"/>
        <v>0</v>
      </c>
      <c r="BW157" s="121"/>
      <c r="BX157" s="120">
        <f t="shared" si="236"/>
        <v>-1809.9002600000008</v>
      </c>
      <c r="BY157" s="123"/>
      <c r="BZ157" s="111">
        <f t="shared" si="202"/>
        <v>0</v>
      </c>
      <c r="CA157" s="122">
        <f t="shared" si="237"/>
        <v>0</v>
      </c>
      <c r="CB157" s="121"/>
      <c r="CC157" s="120">
        <f t="shared" si="238"/>
        <v>-1809.9002600000008</v>
      </c>
      <c r="CD157" s="123"/>
      <c r="CE157" s="111">
        <f t="shared" si="239"/>
        <v>0</v>
      </c>
      <c r="CF157" s="122">
        <f t="shared" si="240"/>
        <v>0</v>
      </c>
      <c r="CG157" s="121"/>
      <c r="CH157" s="120">
        <f t="shared" si="241"/>
        <v>-1809.9002600000008</v>
      </c>
      <c r="CI157" s="123"/>
      <c r="CJ157" s="111">
        <f t="shared" si="257"/>
        <v>0</v>
      </c>
      <c r="CK157" s="122">
        <f t="shared" si="249"/>
        <v>0</v>
      </c>
      <c r="CL157" s="121">
        <v>2755.53</v>
      </c>
      <c r="CM157" s="120">
        <f t="shared" si="250"/>
        <v>-4565.430260000001</v>
      </c>
      <c r="CN157" s="121"/>
      <c r="CO157" s="152">
        <f t="shared" si="242"/>
        <v>-4565.430260000001</v>
      </c>
      <c r="CP157" s="121">
        <v>-4565.43</v>
      </c>
      <c r="CQ157" s="152">
        <f t="shared" si="243"/>
        <v>-2.6000000070780516E-4</v>
      </c>
      <c r="CR157" s="121"/>
      <c r="CS157" s="196">
        <f t="shared" si="244"/>
        <v>-2.6000000070780516E-4</v>
      </c>
      <c r="CT157" s="121"/>
      <c r="CU157" s="196">
        <f t="shared" si="245"/>
        <v>-2.6000000070780516E-4</v>
      </c>
      <c r="CV157" s="121"/>
      <c r="CW157" s="196">
        <f t="shared" si="198"/>
        <v>-2.6000000070780516E-4</v>
      </c>
      <c r="CX157" s="121"/>
      <c r="CY157" s="196">
        <f t="shared" si="199"/>
        <v>-2.6000000070780516E-4</v>
      </c>
      <c r="CZ157" s="121"/>
      <c r="DA157" s="196">
        <f t="shared" si="200"/>
        <v>-2.6000000070780516E-4</v>
      </c>
      <c r="DB157" s="121"/>
      <c r="DC157" s="196">
        <f t="shared" si="201"/>
        <v>-2.6000000070780516E-4</v>
      </c>
      <c r="DD157" s="121"/>
      <c r="DE157" s="196">
        <f t="shared" si="203"/>
        <v>-2.6000000070780516E-4</v>
      </c>
      <c r="DF157" s="121"/>
      <c r="DG157" s="196">
        <f t="shared" si="204"/>
        <v>-2.6000000070780516E-4</v>
      </c>
      <c r="DH157" s="121"/>
      <c r="DI157" s="196">
        <f t="shared" si="178"/>
        <v>-2.6000000070780516E-4</v>
      </c>
      <c r="DJ157" s="121"/>
      <c r="DK157" s="196">
        <f t="shared" si="258"/>
        <v>-2.6000000070780516E-4</v>
      </c>
      <c r="DL157" s="121"/>
      <c r="DM157" s="196">
        <f t="shared" si="259"/>
        <v>-2.6000000070780516E-4</v>
      </c>
      <c r="DN157" s="121"/>
      <c r="DO157" s="196">
        <f t="shared" si="260"/>
        <v>-2.6000000070780516E-4</v>
      </c>
      <c r="DP157" s="121"/>
      <c r="DQ157" s="196">
        <f t="shared" si="261"/>
        <v>-2.6000000070780516E-4</v>
      </c>
      <c r="DR157" s="121"/>
      <c r="DS157" s="196">
        <f t="shared" si="262"/>
        <v>-2.6000000070780516E-4</v>
      </c>
      <c r="DT157" s="121"/>
      <c r="DU157" s="196">
        <f t="shared" si="263"/>
        <v>-2.6000000070780516E-4</v>
      </c>
      <c r="DV157" s="121"/>
      <c r="DW157" s="196">
        <f t="shared" si="264"/>
        <v>-2.6000000070780516E-4</v>
      </c>
      <c r="DX157" s="121"/>
      <c r="DY157" s="196">
        <f t="shared" si="265"/>
        <v>-2.6000000070780516E-4</v>
      </c>
      <c r="DZ157" s="121"/>
      <c r="EA157" s="196">
        <f t="shared" si="266"/>
        <v>-2.6000000070780516E-4</v>
      </c>
      <c r="EB157" s="121"/>
      <c r="EC157" s="196">
        <f t="shared" si="267"/>
        <v>-2.6000000070780516E-4</v>
      </c>
      <c r="ED157" s="121"/>
      <c r="EE157" s="196">
        <f t="shared" si="268"/>
        <v>-2.6000000070780516E-4</v>
      </c>
      <c r="EF157" s="121"/>
      <c r="EG157" s="196">
        <f t="shared" si="269"/>
        <v>-2.6000000070780516E-4</v>
      </c>
      <c r="EH157" s="121"/>
      <c r="EI157" s="196">
        <f t="shared" si="270"/>
        <v>-2.6000000070780516E-4</v>
      </c>
      <c r="EJ157" s="121"/>
      <c r="EK157" s="196">
        <f t="shared" si="271"/>
        <v>-2.6000000070780516E-4</v>
      </c>
      <c r="EL157" s="121"/>
      <c r="EM157" s="196">
        <f t="shared" si="272"/>
        <v>-2.6000000070780516E-4</v>
      </c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82">G158/4.18</f>
        <v>1.0071770334928229</v>
      </c>
      <c r="G158" s="182">
        <v>4.21</v>
      </c>
      <c r="H158" s="183">
        <v>1370.0509999999999</v>
      </c>
      <c r="I158" s="121">
        <f t="shared" si="251"/>
        <v>349.98099999999988</v>
      </c>
      <c r="J158" s="122">
        <f t="shared" si="252"/>
        <v>1462.9205799999993</v>
      </c>
      <c r="K158" s="184">
        <v>1662.011</v>
      </c>
      <c r="L158" s="121">
        <f t="shared" si="253"/>
        <v>291.96000000000004</v>
      </c>
      <c r="M158" s="122">
        <f t="shared" si="254"/>
        <v>1325.4984000000002</v>
      </c>
      <c r="N158" s="122">
        <f t="shared" si="255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46"/>
        <v>18.085000000000036</v>
      </c>
      <c r="S158" s="122">
        <f t="shared" si="247"/>
        <v>82.105900000000162</v>
      </c>
      <c r="T158" s="122"/>
      <c r="U158" s="120">
        <f t="shared" si="205"/>
        <v>1179.1159000000002</v>
      </c>
      <c r="V158" s="121">
        <v>1709.0719999999999</v>
      </c>
      <c r="W158" s="121">
        <f t="shared" si="206"/>
        <v>28.975999999999885</v>
      </c>
      <c r="X158" s="122">
        <f t="shared" si="207"/>
        <v>131.55103999999949</v>
      </c>
      <c r="Y158" s="122">
        <v>0</v>
      </c>
      <c r="Z158" s="120">
        <f t="shared" si="208"/>
        <v>1310.6669399999996</v>
      </c>
      <c r="AA158" s="121">
        <f>VLOOKUP(B158,Лист3!$A$2:$C$175,3,FALSE)</f>
        <v>1762.085</v>
      </c>
      <c r="AB158" s="121">
        <f t="shared" si="274"/>
        <v>53.013000000000147</v>
      </c>
      <c r="AC158" s="122">
        <f t="shared" si="275"/>
        <v>240.67902000000066</v>
      </c>
      <c r="AD158" s="122"/>
      <c r="AE158" s="120">
        <f t="shared" si="211"/>
        <v>1551.3459600000003</v>
      </c>
      <c r="AF158" s="121">
        <f>VLOOKUP(A158,Лист4!$A$2:$F$175,6,FALSE)</f>
        <v>1887.0429999999999</v>
      </c>
      <c r="AG158" s="121">
        <f t="shared" si="276"/>
        <v>124.95799999999986</v>
      </c>
      <c r="AH158" s="122">
        <f t="shared" si="277"/>
        <v>567.30931999999939</v>
      </c>
      <c r="AI158" s="122"/>
      <c r="AJ158" s="120">
        <f t="shared" si="214"/>
        <v>2118.6552799999999</v>
      </c>
      <c r="AK158" s="121">
        <f>VLOOKUP(A158,Лист6!$A$2:$F$175,6,FALSE)</f>
        <v>2380.0210000000002</v>
      </c>
      <c r="AL158" s="121">
        <f t="shared" si="278"/>
        <v>492.97800000000029</v>
      </c>
      <c r="AM158" s="122">
        <f t="shared" si="279"/>
        <v>2238.1201200000014</v>
      </c>
      <c r="AN158" s="122"/>
      <c r="AO158" s="120">
        <f t="shared" si="217"/>
        <v>4356.7754000000014</v>
      </c>
      <c r="AP158" s="125">
        <v>2591.06</v>
      </c>
      <c r="AQ158" s="121">
        <f t="shared" si="218"/>
        <v>211.03899999999976</v>
      </c>
      <c r="AR158" s="148">
        <f t="shared" si="219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48"/>
        <v>0</v>
      </c>
      <c r="BC158" s="121"/>
      <c r="BD158" s="120">
        <f>AY158</f>
        <v>5314.89246</v>
      </c>
      <c r="BE158" s="123"/>
      <c r="BF158" s="121"/>
      <c r="BG158" s="122">
        <f t="shared" si="226"/>
        <v>0</v>
      </c>
      <c r="BH158" s="121"/>
      <c r="BI158" s="120">
        <f>BD158</f>
        <v>5314.89246</v>
      </c>
      <c r="BJ158" s="123"/>
      <c r="BK158" s="121"/>
      <c r="BL158" s="122">
        <f t="shared" si="229"/>
        <v>0</v>
      </c>
      <c r="BM158" s="121"/>
      <c r="BN158" s="127">
        <f t="shared" si="230"/>
        <v>5314.89246</v>
      </c>
      <c r="BO158" s="123"/>
      <c r="BP158" s="121">
        <f t="shared" si="231"/>
        <v>0</v>
      </c>
      <c r="BQ158" s="122">
        <f t="shared" si="232"/>
        <v>0</v>
      </c>
      <c r="BR158" s="121"/>
      <c r="BS158" s="120">
        <f t="shared" si="233"/>
        <v>5314.89246</v>
      </c>
      <c r="BT158" s="123"/>
      <c r="BU158" s="121">
        <f t="shared" si="234"/>
        <v>0</v>
      </c>
      <c r="BV158" s="122">
        <f t="shared" si="235"/>
        <v>0</v>
      </c>
      <c r="BW158" s="121"/>
      <c r="BX158" s="120">
        <f t="shared" si="236"/>
        <v>5314.89246</v>
      </c>
      <c r="BY158" s="123"/>
      <c r="BZ158" s="111">
        <f t="shared" si="202"/>
        <v>0</v>
      </c>
      <c r="CA158" s="122">
        <f t="shared" si="237"/>
        <v>0</v>
      </c>
      <c r="CB158" s="121"/>
      <c r="CC158" s="120">
        <f t="shared" si="238"/>
        <v>5314.89246</v>
      </c>
      <c r="CD158" s="123"/>
      <c r="CE158" s="111">
        <f t="shared" si="239"/>
        <v>0</v>
      </c>
      <c r="CF158" s="122">
        <f t="shared" si="240"/>
        <v>0</v>
      </c>
      <c r="CG158" s="121"/>
      <c r="CH158" s="120">
        <f t="shared" si="241"/>
        <v>5314.89246</v>
      </c>
      <c r="CI158" s="123"/>
      <c r="CJ158" s="111">
        <f t="shared" si="257"/>
        <v>0</v>
      </c>
      <c r="CK158" s="122">
        <f t="shared" si="249"/>
        <v>0</v>
      </c>
      <c r="CL158" s="121"/>
      <c r="CM158" s="120">
        <f t="shared" si="250"/>
        <v>5314.89246</v>
      </c>
      <c r="CN158" s="121"/>
      <c r="CO158" s="196">
        <f t="shared" si="242"/>
        <v>5314.89246</v>
      </c>
      <c r="CP158" s="111"/>
      <c r="CQ158" s="196">
        <f t="shared" si="243"/>
        <v>5314.89246</v>
      </c>
      <c r="CR158" s="111"/>
      <c r="CS158" s="196">
        <f t="shared" si="244"/>
        <v>5314.89246</v>
      </c>
      <c r="CT158" s="111"/>
      <c r="CU158" s="196">
        <f t="shared" si="245"/>
        <v>5314.89246</v>
      </c>
      <c r="CV158" s="111"/>
      <c r="CW158" s="196">
        <f t="shared" si="198"/>
        <v>5314.89246</v>
      </c>
      <c r="CX158" s="111"/>
      <c r="CY158" s="196">
        <f t="shared" si="199"/>
        <v>5314.89246</v>
      </c>
      <c r="CZ158" s="111"/>
      <c r="DA158" s="196">
        <f t="shared" si="200"/>
        <v>5314.89246</v>
      </c>
      <c r="DB158" s="111"/>
      <c r="DC158" s="196">
        <f t="shared" si="201"/>
        <v>5314.89246</v>
      </c>
      <c r="DD158" s="111"/>
      <c r="DE158" s="196">
        <f t="shared" si="203"/>
        <v>5314.89246</v>
      </c>
      <c r="DF158" s="111"/>
      <c r="DG158" s="196">
        <f t="shared" si="204"/>
        <v>5314.89246</v>
      </c>
      <c r="DH158" s="111"/>
      <c r="DI158" s="196">
        <f t="shared" si="178"/>
        <v>5314.89246</v>
      </c>
      <c r="DJ158" s="111"/>
      <c r="DK158" s="196">
        <f t="shared" si="258"/>
        <v>5314.89246</v>
      </c>
      <c r="DL158" s="111"/>
      <c r="DM158" s="196">
        <f t="shared" si="259"/>
        <v>5314.89246</v>
      </c>
      <c r="DN158" s="111"/>
      <c r="DO158" s="196">
        <f t="shared" si="260"/>
        <v>5314.89246</v>
      </c>
      <c r="DP158" s="111"/>
      <c r="DQ158" s="196">
        <f t="shared" si="261"/>
        <v>5314.89246</v>
      </c>
      <c r="DR158" s="111"/>
      <c r="DS158" s="196">
        <f t="shared" si="262"/>
        <v>5314.89246</v>
      </c>
      <c r="DT158" s="111"/>
      <c r="DU158" s="196">
        <f t="shared" si="263"/>
        <v>5314.89246</v>
      </c>
      <c r="DV158" s="111"/>
      <c r="DW158" s="196">
        <f t="shared" si="264"/>
        <v>5314.89246</v>
      </c>
      <c r="DX158" s="111"/>
      <c r="DY158" s="196">
        <f t="shared" si="265"/>
        <v>5314.89246</v>
      </c>
      <c r="DZ158" s="111"/>
      <c r="EA158" s="196">
        <f t="shared" si="266"/>
        <v>5314.89246</v>
      </c>
      <c r="EB158" s="111"/>
      <c r="EC158" s="196">
        <f t="shared" si="267"/>
        <v>5314.89246</v>
      </c>
      <c r="ED158" s="111"/>
      <c r="EE158" s="196">
        <f t="shared" si="268"/>
        <v>5314.89246</v>
      </c>
      <c r="EF158" s="111"/>
      <c r="EG158" s="196">
        <f t="shared" si="269"/>
        <v>5314.89246</v>
      </c>
      <c r="EH158" s="111"/>
      <c r="EI158" s="196">
        <f t="shared" si="270"/>
        <v>5314.89246</v>
      </c>
      <c r="EJ158" s="111"/>
      <c r="EK158" s="196">
        <f t="shared" si="271"/>
        <v>5314.89246</v>
      </c>
      <c r="EL158" s="111"/>
      <c r="EM158" s="196">
        <f t="shared" si="272"/>
        <v>5314.89246</v>
      </c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82"/>
        <v>1240.0622009569379</v>
      </c>
      <c r="G159" s="182">
        <v>5183.46</v>
      </c>
      <c r="H159" s="183">
        <v>4305.04</v>
      </c>
      <c r="I159" s="121">
        <f t="shared" si="251"/>
        <v>1394.9609999999998</v>
      </c>
      <c r="J159" s="122">
        <f t="shared" si="252"/>
        <v>5830.9369799999986</v>
      </c>
      <c r="K159" s="184">
        <v>5041.0280000000002</v>
      </c>
      <c r="L159" s="121">
        <f t="shared" si="253"/>
        <v>735.98800000000028</v>
      </c>
      <c r="M159" s="122">
        <f t="shared" si="254"/>
        <v>3341.3855200000012</v>
      </c>
      <c r="N159" s="122">
        <f t="shared" si="255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46"/>
        <v>793.98499999999967</v>
      </c>
      <c r="S159" s="122">
        <f t="shared" si="247"/>
        <v>3604.6918999999984</v>
      </c>
      <c r="T159" s="122"/>
      <c r="U159" s="120">
        <f t="shared" si="205"/>
        <v>1941.1418999999985</v>
      </c>
      <c r="V159" s="121">
        <v>5846.0290000000005</v>
      </c>
      <c r="W159" s="121">
        <f t="shared" si="206"/>
        <v>11.016000000000531</v>
      </c>
      <c r="X159" s="122">
        <f t="shared" si="207"/>
        <v>50.012640000002413</v>
      </c>
      <c r="Y159" s="122"/>
      <c r="Z159" s="120">
        <f t="shared" si="208"/>
        <v>1991.1545400000009</v>
      </c>
      <c r="AA159" s="121">
        <f>VLOOKUP(B159,Лист3!$A$2:$C$175,3,FALSE)</f>
        <v>5863.0190000000002</v>
      </c>
      <c r="AB159" s="121">
        <f t="shared" si="274"/>
        <v>16.989999999999782</v>
      </c>
      <c r="AC159" s="122">
        <f t="shared" si="275"/>
        <v>77.134599999999011</v>
      </c>
      <c r="AD159" s="122"/>
      <c r="AE159" s="120">
        <f t="shared" si="211"/>
        <v>2068.2891399999999</v>
      </c>
      <c r="AF159" s="121">
        <f>VLOOKUP(A159,Лист4!$A$2:$F$175,6,FALSE)</f>
        <v>6001</v>
      </c>
      <c r="AG159" s="121">
        <f t="shared" si="276"/>
        <v>137.98099999999977</v>
      </c>
      <c r="AH159" s="122">
        <f t="shared" si="277"/>
        <v>626.43373999999892</v>
      </c>
      <c r="AI159" s="122"/>
      <c r="AJ159" s="120">
        <f t="shared" si="214"/>
        <v>2694.7228799999989</v>
      </c>
      <c r="AK159" s="121">
        <f>VLOOKUP(A159,Лист6!$A$2:$F$175,6,FALSE)</f>
        <v>6122.0550000000003</v>
      </c>
      <c r="AL159" s="121">
        <f t="shared" si="278"/>
        <v>121.05500000000029</v>
      </c>
      <c r="AM159" s="122">
        <f t="shared" si="279"/>
        <v>549.58970000000136</v>
      </c>
      <c r="AN159" s="122"/>
      <c r="AO159" s="120">
        <f t="shared" si="217"/>
        <v>3244.3125800000003</v>
      </c>
      <c r="AP159" s="123">
        <v>6226.0630000000001</v>
      </c>
      <c r="AQ159" s="121">
        <f t="shared" si="218"/>
        <v>104.00799999999981</v>
      </c>
      <c r="AR159" s="121">
        <f t="shared" si="219"/>
        <v>472.19631999999916</v>
      </c>
      <c r="AS159" s="121">
        <v>4000</v>
      </c>
      <c r="AT159" s="120">
        <f t="shared" si="220"/>
        <v>-283.49110000000064</v>
      </c>
      <c r="AU159" s="123">
        <v>6361.0590000000002</v>
      </c>
      <c r="AV159" s="121">
        <f t="shared" si="221"/>
        <v>134.99600000000009</v>
      </c>
      <c r="AW159" s="122">
        <f t="shared" si="222"/>
        <v>612.88184000000047</v>
      </c>
      <c r="AX159" s="121"/>
      <c r="AY159" s="120">
        <f t="shared" si="223"/>
        <v>329.39073999999982</v>
      </c>
      <c r="AZ159" s="123">
        <v>6527.0940000000001</v>
      </c>
      <c r="BA159" s="121">
        <f t="shared" si="281"/>
        <v>166.03499999999985</v>
      </c>
      <c r="BB159" s="122">
        <f t="shared" si="248"/>
        <v>798.62834999999927</v>
      </c>
      <c r="BC159" s="121"/>
      <c r="BD159" s="120">
        <f t="shared" si="224"/>
        <v>1128.0190899999991</v>
      </c>
      <c r="BE159" s="192">
        <v>6642.018</v>
      </c>
      <c r="BF159" s="121">
        <f t="shared" si="225"/>
        <v>114.92399999999998</v>
      </c>
      <c r="BG159" s="122">
        <f t="shared" si="226"/>
        <v>552.7844399999999</v>
      </c>
      <c r="BH159" s="121"/>
      <c r="BI159" s="152">
        <f t="shared" si="227"/>
        <v>1680.803529999999</v>
      </c>
      <c r="BJ159" s="123"/>
      <c r="BK159" s="121"/>
      <c r="BL159" s="122">
        <f t="shared" si="229"/>
        <v>0</v>
      </c>
      <c r="BM159" s="121"/>
      <c r="BN159" s="152">
        <f t="shared" si="230"/>
        <v>1680.803529999999</v>
      </c>
      <c r="BO159" s="123"/>
      <c r="BP159" s="121"/>
      <c r="BQ159" s="122">
        <f t="shared" si="232"/>
        <v>0</v>
      </c>
      <c r="BR159" s="121"/>
      <c r="BS159" s="152">
        <f t="shared" si="233"/>
        <v>1680.803529999999</v>
      </c>
      <c r="BT159" s="123"/>
      <c r="BU159" s="121">
        <f t="shared" si="234"/>
        <v>0</v>
      </c>
      <c r="BV159" s="122">
        <f t="shared" si="235"/>
        <v>0</v>
      </c>
      <c r="BW159" s="121"/>
      <c r="BX159" s="180">
        <f t="shared" si="236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238"/>
        <v>1680.803529999999</v>
      </c>
      <c r="CD159" s="123"/>
      <c r="CE159" s="111">
        <f t="shared" si="239"/>
        <v>0</v>
      </c>
      <c r="CF159" s="122">
        <f t="shared" si="240"/>
        <v>0</v>
      </c>
      <c r="CG159" s="121"/>
      <c r="CH159" s="180">
        <f t="shared" si="241"/>
        <v>1680.803529999999</v>
      </c>
      <c r="CI159" s="123"/>
      <c r="CJ159" s="111">
        <f t="shared" si="257"/>
        <v>0</v>
      </c>
      <c r="CK159" s="122">
        <f t="shared" si="249"/>
        <v>0</v>
      </c>
      <c r="CL159" s="121"/>
      <c r="CM159" s="120">
        <f t="shared" si="250"/>
        <v>1680.803529999999</v>
      </c>
      <c r="CN159" s="121"/>
      <c r="CO159" s="196">
        <f t="shared" si="242"/>
        <v>1680.803529999999</v>
      </c>
      <c r="CP159" s="111"/>
      <c r="CQ159" s="196">
        <f t="shared" si="243"/>
        <v>1680.803529999999</v>
      </c>
      <c r="CR159" s="111"/>
      <c r="CS159" s="196">
        <f t="shared" si="244"/>
        <v>1680.803529999999</v>
      </c>
      <c r="CT159" s="111"/>
      <c r="CU159" s="196">
        <f t="shared" si="245"/>
        <v>1680.803529999999</v>
      </c>
      <c r="CV159" s="111"/>
      <c r="CW159" s="196">
        <f t="shared" si="198"/>
        <v>1680.803529999999</v>
      </c>
      <c r="CX159" s="111"/>
      <c r="CY159" s="196">
        <f t="shared" si="199"/>
        <v>1680.803529999999</v>
      </c>
      <c r="CZ159" s="111"/>
      <c r="DA159" s="196">
        <f t="shared" si="200"/>
        <v>1680.803529999999</v>
      </c>
      <c r="DB159" s="111"/>
      <c r="DC159" s="196">
        <f t="shared" si="201"/>
        <v>1680.803529999999</v>
      </c>
      <c r="DD159" s="111"/>
      <c r="DE159" s="196">
        <f t="shared" si="203"/>
        <v>1680.803529999999</v>
      </c>
      <c r="DF159" s="111"/>
      <c r="DG159" s="196">
        <f t="shared" si="204"/>
        <v>1680.803529999999</v>
      </c>
      <c r="DH159" s="111"/>
      <c r="DI159" s="196">
        <f t="shared" si="178"/>
        <v>1680.803529999999</v>
      </c>
      <c r="DJ159" s="111"/>
      <c r="DK159" s="196">
        <f t="shared" si="258"/>
        <v>1680.803529999999</v>
      </c>
      <c r="DL159" s="111"/>
      <c r="DM159" s="196">
        <f t="shared" si="259"/>
        <v>1680.803529999999</v>
      </c>
      <c r="DN159" s="111"/>
      <c r="DO159" s="196">
        <f t="shared" si="260"/>
        <v>1680.803529999999</v>
      </c>
      <c r="DP159" s="111"/>
      <c r="DQ159" s="196">
        <f t="shared" si="261"/>
        <v>1680.803529999999</v>
      </c>
      <c r="DR159" s="111"/>
      <c r="DS159" s="196">
        <f t="shared" si="262"/>
        <v>1680.803529999999</v>
      </c>
      <c r="DT159" s="111"/>
      <c r="DU159" s="196">
        <f t="shared" si="263"/>
        <v>1680.803529999999</v>
      </c>
      <c r="DV159" s="111"/>
      <c r="DW159" s="196">
        <f t="shared" si="264"/>
        <v>1680.803529999999</v>
      </c>
      <c r="DX159" s="111"/>
      <c r="DY159" s="196">
        <f t="shared" si="265"/>
        <v>1680.803529999999</v>
      </c>
      <c r="DZ159" s="111"/>
      <c r="EA159" s="196">
        <f t="shared" si="266"/>
        <v>1680.803529999999</v>
      </c>
      <c r="EB159" s="111"/>
      <c r="EC159" s="196">
        <f t="shared" si="267"/>
        <v>1680.803529999999</v>
      </c>
      <c r="ED159" s="111"/>
      <c r="EE159" s="196">
        <f t="shared" si="268"/>
        <v>1680.803529999999</v>
      </c>
      <c r="EF159" s="111"/>
      <c r="EG159" s="196">
        <f t="shared" si="269"/>
        <v>1680.803529999999</v>
      </c>
      <c r="EH159" s="111"/>
      <c r="EI159" s="196">
        <f t="shared" si="270"/>
        <v>1680.803529999999</v>
      </c>
      <c r="EJ159" s="111"/>
      <c r="EK159" s="196">
        <f t="shared" si="271"/>
        <v>1680.803529999999</v>
      </c>
      <c r="EL159" s="111"/>
      <c r="EM159" s="196">
        <f t="shared" si="272"/>
        <v>1680.803529999999</v>
      </c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82"/>
        <v>0</v>
      </c>
      <c r="G160" s="182">
        <v>0</v>
      </c>
      <c r="H160" s="183">
        <v>0</v>
      </c>
      <c r="I160" s="121">
        <f t="shared" si="251"/>
        <v>0</v>
      </c>
      <c r="J160" s="122">
        <f t="shared" si="252"/>
        <v>0</v>
      </c>
      <c r="K160" s="184">
        <v>8.5000000000000006E-2</v>
      </c>
      <c r="L160" s="121">
        <f t="shared" si="253"/>
        <v>8.5000000000000006E-2</v>
      </c>
      <c r="M160" s="122">
        <f t="shared" si="254"/>
        <v>0.38590000000000002</v>
      </c>
      <c r="N160" s="122">
        <f t="shared" si="255"/>
        <v>0.38590000000000002</v>
      </c>
      <c r="O160" s="122">
        <v>0</v>
      </c>
      <c r="P160" s="120">
        <f t="shared" si="256"/>
        <v>0.38590000000000002</v>
      </c>
      <c r="Q160" s="121">
        <v>8.5000000000000006E-2</v>
      </c>
      <c r="R160" s="121">
        <f t="shared" si="246"/>
        <v>0</v>
      </c>
      <c r="S160" s="122">
        <f t="shared" si="247"/>
        <v>0</v>
      </c>
      <c r="T160" s="122"/>
      <c r="U160" s="120">
        <f t="shared" si="205"/>
        <v>0.38590000000000002</v>
      </c>
      <c r="V160" s="121">
        <v>8.5000000000000006E-2</v>
      </c>
      <c r="W160" s="121">
        <f t="shared" si="206"/>
        <v>0</v>
      </c>
      <c r="X160" s="122">
        <f t="shared" si="207"/>
        <v>0</v>
      </c>
      <c r="Y160" s="122"/>
      <c r="Z160" s="120">
        <f t="shared" si="208"/>
        <v>0.38590000000000002</v>
      </c>
      <c r="AA160" s="121">
        <f>VLOOKUP(B160,Лист3!$A$2:$C$175,3,FALSE)</f>
        <v>8.5000000000000006E-2</v>
      </c>
      <c r="AB160" s="121">
        <f t="shared" si="274"/>
        <v>0</v>
      </c>
      <c r="AC160" s="122">
        <f t="shared" si="275"/>
        <v>0</v>
      </c>
      <c r="AD160" s="122"/>
      <c r="AE160" s="120">
        <f t="shared" si="211"/>
        <v>0.38590000000000002</v>
      </c>
      <c r="AF160" s="121">
        <f>VLOOKUP(A160,Лист4!$A$2:$F$175,6,FALSE)</f>
        <v>8.5000000000000006E-2</v>
      </c>
      <c r="AG160" s="121">
        <f t="shared" si="276"/>
        <v>0</v>
      </c>
      <c r="AH160" s="122">
        <f t="shared" si="277"/>
        <v>0</v>
      </c>
      <c r="AI160" s="122"/>
      <c r="AJ160" s="120">
        <f t="shared" si="214"/>
        <v>0.38590000000000002</v>
      </c>
      <c r="AK160" s="121">
        <f>VLOOKUP(A160,Лист6!$A$2:$F$175,6,FALSE)</f>
        <v>8.5000000000000006E-2</v>
      </c>
      <c r="AL160" s="121">
        <f t="shared" si="278"/>
        <v>0</v>
      </c>
      <c r="AM160" s="122">
        <f t="shared" si="279"/>
        <v>0</v>
      </c>
      <c r="AN160" s="122"/>
      <c r="AO160" s="120">
        <f t="shared" si="217"/>
        <v>0.38590000000000002</v>
      </c>
      <c r="AP160" s="123">
        <v>8.5000000000000006E-2</v>
      </c>
      <c r="AQ160" s="121">
        <f t="shared" si="218"/>
        <v>0</v>
      </c>
      <c r="AR160" s="121">
        <f t="shared" si="219"/>
        <v>0</v>
      </c>
      <c r="AS160" s="121"/>
      <c r="AT160" s="120">
        <f t="shared" si="220"/>
        <v>0.38590000000000002</v>
      </c>
      <c r="AU160" s="123">
        <v>8.5000000000000006E-2</v>
      </c>
      <c r="AV160" s="121">
        <f t="shared" si="221"/>
        <v>0</v>
      </c>
      <c r="AW160" s="122">
        <f t="shared" si="222"/>
        <v>0</v>
      </c>
      <c r="AX160" s="121"/>
      <c r="AY160" s="120">
        <f t="shared" si="223"/>
        <v>0.38590000000000002</v>
      </c>
      <c r="AZ160" s="123">
        <v>2.0289999999999999</v>
      </c>
      <c r="BA160" s="121">
        <f t="shared" si="281"/>
        <v>1.944</v>
      </c>
      <c r="BB160" s="122">
        <f t="shared" si="248"/>
        <v>9.3506399999999985</v>
      </c>
      <c r="BC160" s="121"/>
      <c r="BD160" s="120">
        <f t="shared" si="224"/>
        <v>9.736539999999998</v>
      </c>
      <c r="BE160" s="123">
        <v>2.0659999999999998</v>
      </c>
      <c r="BF160" s="121">
        <f t="shared" si="225"/>
        <v>3.6999999999999922E-2</v>
      </c>
      <c r="BG160" s="122">
        <f t="shared" si="226"/>
        <v>0.1779699999999996</v>
      </c>
      <c r="BH160" s="121"/>
      <c r="BI160" s="120">
        <f t="shared" si="227"/>
        <v>9.9145099999999982</v>
      </c>
      <c r="BJ160" s="170">
        <v>2.0659999999999998</v>
      </c>
      <c r="BK160" s="121">
        <f t="shared" si="228"/>
        <v>0</v>
      </c>
      <c r="BL160" s="122">
        <f t="shared" si="229"/>
        <v>0</v>
      </c>
      <c r="BM160" s="121"/>
      <c r="BN160" s="120">
        <f t="shared" si="230"/>
        <v>9.9145099999999982</v>
      </c>
      <c r="BO160" s="123"/>
      <c r="BP160" s="121"/>
      <c r="BQ160" s="122">
        <f t="shared" si="232"/>
        <v>0</v>
      </c>
      <c r="BR160" s="121"/>
      <c r="BS160" s="120">
        <f t="shared" si="233"/>
        <v>9.9145099999999982</v>
      </c>
      <c r="BT160" s="123"/>
      <c r="BU160" s="121">
        <f t="shared" si="234"/>
        <v>0</v>
      </c>
      <c r="BV160" s="122">
        <f t="shared" si="235"/>
        <v>0</v>
      </c>
      <c r="BW160" s="121"/>
      <c r="BX160" s="120">
        <f t="shared" si="236"/>
        <v>9.9145099999999982</v>
      </c>
      <c r="BY160" s="123"/>
      <c r="BZ160" s="111">
        <f t="shared" si="202"/>
        <v>0</v>
      </c>
      <c r="CA160" s="122">
        <f t="shared" si="237"/>
        <v>0</v>
      </c>
      <c r="CB160" s="121"/>
      <c r="CC160" s="120">
        <f t="shared" si="238"/>
        <v>9.9145099999999982</v>
      </c>
      <c r="CD160" s="123">
        <v>0</v>
      </c>
      <c r="CE160" s="111">
        <f t="shared" si="239"/>
        <v>0</v>
      </c>
      <c r="CF160" s="122">
        <f t="shared" si="240"/>
        <v>0</v>
      </c>
      <c r="CG160" s="121"/>
      <c r="CH160" s="180">
        <f t="shared" si="241"/>
        <v>9.9145099999999982</v>
      </c>
      <c r="CI160" s="123">
        <v>0</v>
      </c>
      <c r="CJ160" s="111">
        <f t="shared" si="257"/>
        <v>0</v>
      </c>
      <c r="CK160" s="122">
        <f t="shared" si="249"/>
        <v>0</v>
      </c>
      <c r="CL160" s="121"/>
      <c r="CM160" s="180">
        <f t="shared" si="250"/>
        <v>9.9145099999999982</v>
      </c>
      <c r="CN160" s="121"/>
      <c r="CO160" s="196">
        <f t="shared" si="242"/>
        <v>9.9145099999999982</v>
      </c>
      <c r="CP160" s="111"/>
      <c r="CQ160" s="196">
        <f t="shared" si="243"/>
        <v>9.9145099999999982</v>
      </c>
      <c r="CR160" s="111"/>
      <c r="CS160" s="196">
        <f t="shared" si="244"/>
        <v>9.9145099999999982</v>
      </c>
      <c r="CT160" s="111"/>
      <c r="CU160" s="196">
        <f t="shared" si="245"/>
        <v>9.9145099999999982</v>
      </c>
      <c r="CV160" s="111"/>
      <c r="CW160" s="196">
        <f t="shared" si="198"/>
        <v>9.9145099999999982</v>
      </c>
      <c r="CX160" s="111"/>
      <c r="CY160" s="196">
        <f t="shared" si="199"/>
        <v>9.9145099999999982</v>
      </c>
      <c r="CZ160" s="111"/>
      <c r="DA160" s="196">
        <f t="shared" si="200"/>
        <v>9.9145099999999982</v>
      </c>
      <c r="DB160" s="111"/>
      <c r="DC160" s="196">
        <f t="shared" si="201"/>
        <v>9.9145099999999982</v>
      </c>
      <c r="DD160" s="111"/>
      <c r="DE160" s="196">
        <f t="shared" si="203"/>
        <v>9.9145099999999982</v>
      </c>
      <c r="DF160" s="111"/>
      <c r="DG160" s="196">
        <f t="shared" si="204"/>
        <v>9.9145099999999982</v>
      </c>
      <c r="DH160" s="111"/>
      <c r="DI160" s="196">
        <f t="shared" si="178"/>
        <v>9.9145099999999982</v>
      </c>
      <c r="DJ160" s="111"/>
      <c r="DK160" s="196">
        <f t="shared" si="258"/>
        <v>9.9145099999999982</v>
      </c>
      <c r="DL160" s="111"/>
      <c r="DM160" s="196">
        <f t="shared" si="259"/>
        <v>9.9145099999999982</v>
      </c>
      <c r="DN160" s="111"/>
      <c r="DO160" s="196">
        <f t="shared" si="260"/>
        <v>9.9145099999999982</v>
      </c>
      <c r="DP160" s="111"/>
      <c r="DQ160" s="196">
        <f t="shared" si="261"/>
        <v>9.9145099999999982</v>
      </c>
      <c r="DR160" s="111"/>
      <c r="DS160" s="196">
        <f t="shared" si="262"/>
        <v>9.9145099999999982</v>
      </c>
      <c r="DT160" s="111"/>
      <c r="DU160" s="196">
        <f t="shared" si="263"/>
        <v>9.9145099999999982</v>
      </c>
      <c r="DV160" s="111"/>
      <c r="DW160" s="196">
        <f t="shared" si="264"/>
        <v>9.9145099999999982</v>
      </c>
      <c r="DX160" s="111"/>
      <c r="DY160" s="196">
        <f t="shared" si="265"/>
        <v>9.9145099999999982</v>
      </c>
      <c r="DZ160" s="111"/>
      <c r="EA160" s="196">
        <f t="shared" si="266"/>
        <v>9.9145099999999982</v>
      </c>
      <c r="EB160" s="111"/>
      <c r="EC160" s="196">
        <f t="shared" si="267"/>
        <v>9.9145099999999982</v>
      </c>
      <c r="ED160" s="111"/>
      <c r="EE160" s="196">
        <f t="shared" si="268"/>
        <v>9.9145099999999982</v>
      </c>
      <c r="EF160" s="111"/>
      <c r="EG160" s="196">
        <f t="shared" si="269"/>
        <v>9.9145099999999982</v>
      </c>
      <c r="EH160" s="111"/>
      <c r="EI160" s="196">
        <f t="shared" si="270"/>
        <v>9.9145099999999982</v>
      </c>
      <c r="EJ160" s="111"/>
      <c r="EK160" s="196">
        <f t="shared" si="271"/>
        <v>9.9145099999999982</v>
      </c>
      <c r="EL160" s="111"/>
      <c r="EM160" s="196">
        <f t="shared" si="272"/>
        <v>9.9145099999999982</v>
      </c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82"/>
        <v>1951.0550239234451</v>
      </c>
      <c r="G161" s="182">
        <v>8155.41</v>
      </c>
      <c r="H161" s="183">
        <v>8920.0660000000007</v>
      </c>
      <c r="I161" s="121">
        <f t="shared" si="251"/>
        <v>3657.9700000000012</v>
      </c>
      <c r="J161" s="122">
        <f t="shared" si="252"/>
        <v>15290.314600000003</v>
      </c>
      <c r="K161" s="184">
        <v>10921.029</v>
      </c>
      <c r="L161" s="121">
        <f t="shared" si="253"/>
        <v>2000.9629999999997</v>
      </c>
      <c r="M161" s="122">
        <f t="shared" si="254"/>
        <v>9084.3720199999989</v>
      </c>
      <c r="N161" s="122">
        <f t="shared" si="255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46"/>
        <v>978.01399999999921</v>
      </c>
      <c r="S161" s="122">
        <f t="shared" si="247"/>
        <v>4440.1835599999968</v>
      </c>
      <c r="T161" s="122"/>
      <c r="U161" s="157">
        <f t="shared" si="205"/>
        <v>8509.2235599999967</v>
      </c>
      <c r="V161" s="121">
        <v>14290.02</v>
      </c>
      <c r="W161" s="129">
        <f t="shared" si="206"/>
        <v>2390.9770000000008</v>
      </c>
      <c r="X161" s="168">
        <f t="shared" si="207"/>
        <v>10855.035580000003</v>
      </c>
      <c r="Y161" s="168">
        <v>12453</v>
      </c>
      <c r="Z161" s="157">
        <f t="shared" si="208"/>
        <v>6911.2591400000019</v>
      </c>
      <c r="AA161" s="129">
        <f>VLOOKUP(B161,Лист3!$A$2:$C$175,3,FALSE)</f>
        <v>15441.009</v>
      </c>
      <c r="AB161" s="129">
        <f t="shared" si="274"/>
        <v>1150.9889999999996</v>
      </c>
      <c r="AC161" s="168">
        <f t="shared" si="275"/>
        <v>5225.4900599999983</v>
      </c>
      <c r="AD161" s="168">
        <v>5000</v>
      </c>
      <c r="AE161" s="157">
        <f t="shared" si="211"/>
        <v>7136.7492000000002</v>
      </c>
      <c r="AF161" s="129">
        <f>VLOOKUP(A161,Лист4!$A$2:$F$175,6,FALSE)</f>
        <v>16258.039000000001</v>
      </c>
      <c r="AG161" s="129">
        <f t="shared" si="276"/>
        <v>817.03000000000065</v>
      </c>
      <c r="AH161" s="168">
        <f t="shared" si="277"/>
        <v>3709.3162000000029</v>
      </c>
      <c r="AI161" s="168"/>
      <c r="AJ161" s="157">
        <f t="shared" si="214"/>
        <v>10846.065400000003</v>
      </c>
      <c r="AK161" s="129">
        <f>VLOOKUP(A161,Лист6!$A$2:$F$175,6,FALSE)</f>
        <v>17330.038</v>
      </c>
      <c r="AL161" s="129">
        <f t="shared" si="278"/>
        <v>1071.9989999999998</v>
      </c>
      <c r="AM161" s="168">
        <f t="shared" si="279"/>
        <v>4866.8754599999993</v>
      </c>
      <c r="AN161" s="168">
        <v>6000</v>
      </c>
      <c r="AO161" s="157">
        <f t="shared" si="217"/>
        <v>9712.9408600000024</v>
      </c>
      <c r="AP161" s="170">
        <v>17330.038</v>
      </c>
      <c r="AQ161" s="129">
        <f t="shared" si="218"/>
        <v>0</v>
      </c>
      <c r="AR161" s="111">
        <f t="shared" si="219"/>
        <v>0</v>
      </c>
      <c r="AS161" s="129"/>
      <c r="AT161" s="144">
        <f t="shared" si="220"/>
        <v>9712.9408600000024</v>
      </c>
      <c r="AU161" s="160"/>
      <c r="AV161" s="129"/>
      <c r="AW161" s="168">
        <f t="shared" si="222"/>
        <v>0</v>
      </c>
      <c r="AX161" s="129"/>
      <c r="AY161" s="157">
        <f t="shared" si="223"/>
        <v>9712.9408600000024</v>
      </c>
      <c r="AZ161" s="160"/>
      <c r="BA161" s="129">
        <f t="shared" si="281"/>
        <v>0</v>
      </c>
      <c r="BB161" s="122">
        <f t="shared" si="248"/>
        <v>0</v>
      </c>
      <c r="BC161" s="129"/>
      <c r="BD161" s="157">
        <f t="shared" si="224"/>
        <v>9712.9408600000024</v>
      </c>
      <c r="BE161" s="160"/>
      <c r="BF161" s="129">
        <f t="shared" si="225"/>
        <v>0</v>
      </c>
      <c r="BG161" s="122">
        <f t="shared" si="226"/>
        <v>0</v>
      </c>
      <c r="BH161" s="129"/>
      <c r="BI161" s="157">
        <f t="shared" si="227"/>
        <v>9712.9408600000024</v>
      </c>
      <c r="BJ161" s="160"/>
      <c r="BK161" s="129">
        <f t="shared" si="228"/>
        <v>0</v>
      </c>
      <c r="BL161" s="122">
        <f t="shared" si="229"/>
        <v>0</v>
      </c>
      <c r="BM161" s="129"/>
      <c r="BN161" s="120">
        <f t="shared" si="230"/>
        <v>9712.9408600000024</v>
      </c>
      <c r="BO161" s="160"/>
      <c r="BP161" s="121">
        <f t="shared" si="231"/>
        <v>0</v>
      </c>
      <c r="BQ161" s="122">
        <f t="shared" si="232"/>
        <v>0</v>
      </c>
      <c r="BR161" s="129"/>
      <c r="BS161" s="120">
        <f t="shared" si="233"/>
        <v>9712.9408600000024</v>
      </c>
      <c r="BT161" s="160"/>
      <c r="BU161" s="121">
        <f t="shared" si="234"/>
        <v>0</v>
      </c>
      <c r="BV161" s="122">
        <f t="shared" si="235"/>
        <v>0</v>
      </c>
      <c r="BW161" s="129"/>
      <c r="BX161" s="120">
        <f t="shared" si="236"/>
        <v>9712.9408600000024</v>
      </c>
      <c r="BY161" s="160"/>
      <c r="BZ161" s="111">
        <f t="shared" si="202"/>
        <v>0</v>
      </c>
      <c r="CA161" s="122">
        <f t="shared" si="237"/>
        <v>0</v>
      </c>
      <c r="CB161" s="129">
        <v>5000</v>
      </c>
      <c r="CC161" s="120">
        <f t="shared" si="238"/>
        <v>4712.9408600000024</v>
      </c>
      <c r="CD161" s="160"/>
      <c r="CE161" s="111">
        <f t="shared" si="239"/>
        <v>0</v>
      </c>
      <c r="CF161" s="122">
        <f t="shared" si="240"/>
        <v>0</v>
      </c>
      <c r="CG161" s="129"/>
      <c r="CH161" s="120">
        <f t="shared" si="241"/>
        <v>4712.9408600000024</v>
      </c>
      <c r="CI161" s="160"/>
      <c r="CJ161" s="111">
        <f t="shared" si="257"/>
        <v>0</v>
      </c>
      <c r="CK161" s="122">
        <f t="shared" si="249"/>
        <v>0</v>
      </c>
      <c r="CL161" s="129"/>
      <c r="CM161" s="120">
        <f t="shared" si="250"/>
        <v>4712.9408600000024</v>
      </c>
      <c r="CN161" s="129"/>
      <c r="CO161" s="196">
        <f t="shared" si="242"/>
        <v>4712.9408600000024</v>
      </c>
      <c r="CP161" s="229"/>
      <c r="CQ161" s="196">
        <f t="shared" si="243"/>
        <v>4712.9408600000024</v>
      </c>
      <c r="CR161" s="229"/>
      <c r="CS161" s="196">
        <f t="shared" si="244"/>
        <v>4712.9408600000024</v>
      </c>
      <c r="CT161" s="229"/>
      <c r="CU161" s="196">
        <f t="shared" si="245"/>
        <v>4712.9408600000024</v>
      </c>
      <c r="CV161" s="229"/>
      <c r="CW161" s="196">
        <f t="shared" si="198"/>
        <v>4712.9408600000024</v>
      </c>
      <c r="CX161" s="229"/>
      <c r="CY161" s="196">
        <f t="shared" si="199"/>
        <v>4712.9408600000024</v>
      </c>
      <c r="CZ161" s="229"/>
      <c r="DA161" s="196">
        <f t="shared" si="200"/>
        <v>4712.9408600000024</v>
      </c>
      <c r="DB161" s="229"/>
      <c r="DC161" s="196">
        <f t="shared" si="201"/>
        <v>4712.9408600000024</v>
      </c>
      <c r="DD161" s="229">
        <v>1000</v>
      </c>
      <c r="DE161" s="196">
        <f t="shared" si="203"/>
        <v>3712.9408600000024</v>
      </c>
      <c r="DF161" s="229"/>
      <c r="DG161" s="196">
        <f t="shared" si="204"/>
        <v>3712.9408600000024</v>
      </c>
      <c r="DH161" s="229">
        <v>1712.94</v>
      </c>
      <c r="DI161" s="196">
        <f t="shared" si="178"/>
        <v>2000.0008600000024</v>
      </c>
      <c r="DJ161" s="229"/>
      <c r="DK161" s="196">
        <f t="shared" si="258"/>
        <v>2000.0008600000024</v>
      </c>
      <c r="DL161" s="229"/>
      <c r="DM161" s="196">
        <f t="shared" si="259"/>
        <v>2000.0008600000024</v>
      </c>
      <c r="DN161" s="229"/>
      <c r="DO161" s="196">
        <f t="shared" si="260"/>
        <v>2000.0008600000024</v>
      </c>
      <c r="DP161" s="229"/>
      <c r="DQ161" s="196">
        <f t="shared" si="261"/>
        <v>2000.0008600000024</v>
      </c>
      <c r="DR161" s="229">
        <v>2000</v>
      </c>
      <c r="DS161" s="196">
        <f t="shared" si="262"/>
        <v>8.6000000237618224E-4</v>
      </c>
      <c r="DT161" s="229"/>
      <c r="DU161" s="196">
        <f t="shared" si="263"/>
        <v>8.6000000237618224E-4</v>
      </c>
      <c r="DV161" s="229"/>
      <c r="DW161" s="196">
        <f t="shared" si="264"/>
        <v>8.6000000237618224E-4</v>
      </c>
      <c r="DX161" s="229"/>
      <c r="DY161" s="196">
        <f t="shared" si="265"/>
        <v>8.6000000237618224E-4</v>
      </c>
      <c r="DZ161" s="229"/>
      <c r="EA161" s="196">
        <f t="shared" si="266"/>
        <v>8.6000000237618224E-4</v>
      </c>
      <c r="EB161" s="229"/>
      <c r="EC161" s="196">
        <f t="shared" si="267"/>
        <v>8.6000000237618224E-4</v>
      </c>
      <c r="ED161" s="229"/>
      <c r="EE161" s="196">
        <f t="shared" si="268"/>
        <v>8.6000000237618224E-4</v>
      </c>
      <c r="EF161" s="229"/>
      <c r="EG161" s="196">
        <f t="shared" si="269"/>
        <v>8.6000000237618224E-4</v>
      </c>
      <c r="EH161" s="229"/>
      <c r="EI161" s="196">
        <f t="shared" si="270"/>
        <v>8.6000000237618224E-4</v>
      </c>
      <c r="EJ161" s="229"/>
      <c r="EK161" s="196">
        <f t="shared" si="271"/>
        <v>8.6000000237618224E-4</v>
      </c>
      <c r="EL161" s="229"/>
      <c r="EM161" s="196">
        <f t="shared" si="272"/>
        <v>8.6000000237618224E-4</v>
      </c>
      <c r="EN161" s="202"/>
      <c r="EO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82"/>
        <v>1.0095693779904307</v>
      </c>
      <c r="G162" s="182">
        <v>4.22</v>
      </c>
      <c r="H162" s="185">
        <v>3570.0509999999999</v>
      </c>
      <c r="I162" s="121">
        <f t="shared" si="251"/>
        <v>417.97699999999986</v>
      </c>
      <c r="J162" s="122">
        <f t="shared" si="252"/>
        <v>1747.1438599999992</v>
      </c>
      <c r="K162" s="184">
        <v>4393.0020000000004</v>
      </c>
      <c r="L162" s="121">
        <f t="shared" si="253"/>
        <v>822.95100000000048</v>
      </c>
      <c r="M162" s="122">
        <f t="shared" si="254"/>
        <v>3736.1975400000024</v>
      </c>
      <c r="N162" s="122">
        <f t="shared" si="255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46"/>
        <v>0</v>
      </c>
      <c r="S162" s="122">
        <f t="shared" si="247"/>
        <v>0</v>
      </c>
      <c r="T162" s="122"/>
      <c r="U162" s="120">
        <f t="shared" si="205"/>
        <v>3732.5</v>
      </c>
      <c r="V162" s="121">
        <v>4393.0020000000004</v>
      </c>
      <c r="W162" s="121">
        <f t="shared" si="206"/>
        <v>0</v>
      </c>
      <c r="X162" s="122">
        <f t="shared" si="207"/>
        <v>0</v>
      </c>
      <c r="Y162" s="122"/>
      <c r="Z162" s="120">
        <f t="shared" si="208"/>
        <v>3732.5</v>
      </c>
      <c r="AA162" s="121">
        <f>VLOOKUP(B162,Лист3!$A$2:$C$175,3,FALSE)</f>
        <v>4393.0950000000003</v>
      </c>
      <c r="AB162" s="121">
        <f t="shared" si="274"/>
        <v>9.2999999999847205E-2</v>
      </c>
      <c r="AC162" s="122">
        <f t="shared" si="275"/>
        <v>0.42221999999930632</v>
      </c>
      <c r="AD162" s="122"/>
      <c r="AE162" s="120">
        <f t="shared" si="211"/>
        <v>3732.9222199999995</v>
      </c>
      <c r="AF162" s="121">
        <f>VLOOKUP(A162,Лист4!$A$2:$F$175,6,FALSE)</f>
        <v>4398.0990000000002</v>
      </c>
      <c r="AG162" s="121">
        <f t="shared" si="276"/>
        <v>5.0039999999999054</v>
      </c>
      <c r="AH162" s="122">
        <f t="shared" si="277"/>
        <v>22.718159999999571</v>
      </c>
      <c r="AI162" s="122"/>
      <c r="AJ162" s="120">
        <f t="shared" si="214"/>
        <v>3755.6403799999989</v>
      </c>
      <c r="AK162" s="121">
        <f>VLOOKUP(A162,Лист6!$A$2:$F$175,6,FALSE)</f>
        <v>4417.0649999999996</v>
      </c>
      <c r="AL162" s="121">
        <f t="shared" si="278"/>
        <v>18.96599999999944</v>
      </c>
      <c r="AM162" s="122">
        <f t="shared" si="279"/>
        <v>86.10563999999745</v>
      </c>
      <c r="AN162" s="122">
        <v>3740</v>
      </c>
      <c r="AO162" s="120">
        <f t="shared" si="217"/>
        <v>101.74601999999641</v>
      </c>
      <c r="AP162" s="123">
        <v>4625.0309999999999</v>
      </c>
      <c r="AQ162" s="121">
        <f t="shared" si="218"/>
        <v>207.96600000000035</v>
      </c>
      <c r="AR162" s="121">
        <f t="shared" si="219"/>
        <v>944.16564000000164</v>
      </c>
      <c r="AS162" s="121"/>
      <c r="AT162" s="120">
        <f t="shared" si="220"/>
        <v>1045.9116599999979</v>
      </c>
      <c r="AU162" s="123">
        <v>4786.0709999999999</v>
      </c>
      <c r="AV162" s="121">
        <f t="shared" si="221"/>
        <v>161.03999999999996</v>
      </c>
      <c r="AW162" s="122">
        <f t="shared" si="222"/>
        <v>731.12159999999983</v>
      </c>
      <c r="AX162" s="121"/>
      <c r="AY162" s="120">
        <f t="shared" si="223"/>
        <v>1777.0332599999979</v>
      </c>
      <c r="AZ162" s="123">
        <v>5193.0410000000002</v>
      </c>
      <c r="BA162" s="121">
        <f t="shared" si="281"/>
        <v>406.97000000000025</v>
      </c>
      <c r="BB162" s="122">
        <f t="shared" si="248"/>
        <v>1957.5257000000011</v>
      </c>
      <c r="BC162" s="121"/>
      <c r="BD162" s="120">
        <f t="shared" si="224"/>
        <v>3734.5589599999989</v>
      </c>
      <c r="BE162" s="123">
        <v>5352.009</v>
      </c>
      <c r="BF162" s="121">
        <f t="shared" si="225"/>
        <v>158.96799999999985</v>
      </c>
      <c r="BG162" s="122">
        <f t="shared" si="226"/>
        <v>764.6360799999992</v>
      </c>
      <c r="BH162" s="121"/>
      <c r="BI162" s="120">
        <f t="shared" si="227"/>
        <v>4499.1950399999978</v>
      </c>
      <c r="BJ162" s="123">
        <v>5500.0010000000002</v>
      </c>
      <c r="BK162" s="121">
        <f t="shared" si="228"/>
        <v>147.99200000000019</v>
      </c>
      <c r="BL162" s="122">
        <f t="shared" si="229"/>
        <v>711.84152000000086</v>
      </c>
      <c r="BM162" s="121">
        <v>945</v>
      </c>
      <c r="BN162" s="120">
        <f t="shared" si="230"/>
        <v>4266.0365599999986</v>
      </c>
      <c r="BO162" s="123">
        <v>5534.0209999999997</v>
      </c>
      <c r="BP162" s="121">
        <f t="shared" si="231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234"/>
        <v>4.0180000000000291</v>
      </c>
      <c r="BV162" s="122">
        <f t="shared" si="235"/>
        <v>19.326580000000138</v>
      </c>
      <c r="BW162" s="121"/>
      <c r="BX162" s="120">
        <f t="shared" si="236"/>
        <v>4448.9993399999967</v>
      </c>
      <c r="BY162" s="123">
        <v>5538.0389999999998</v>
      </c>
      <c r="BZ162" s="111">
        <f t="shared" si="202"/>
        <v>0</v>
      </c>
      <c r="CA162" s="122">
        <f t="shared" si="237"/>
        <v>0</v>
      </c>
      <c r="CB162" s="121">
        <v>4338</v>
      </c>
      <c r="CC162" s="120">
        <f t="shared" si="238"/>
        <v>110.99933999999666</v>
      </c>
      <c r="CD162" s="170">
        <v>5538.0389999999998</v>
      </c>
      <c r="CE162" s="111">
        <f t="shared" si="239"/>
        <v>0</v>
      </c>
      <c r="CF162" s="122">
        <f t="shared" si="240"/>
        <v>0</v>
      </c>
      <c r="CG162" s="121"/>
      <c r="CH162" s="152">
        <f t="shared" si="241"/>
        <v>110.99933999999666</v>
      </c>
      <c r="CI162" s="123"/>
      <c r="CJ162" s="111"/>
      <c r="CK162" s="122">
        <f t="shared" si="249"/>
        <v>0</v>
      </c>
      <c r="CL162" s="121"/>
      <c r="CM162" s="180">
        <f t="shared" si="250"/>
        <v>110.99933999999666</v>
      </c>
      <c r="CN162" s="121"/>
      <c r="CO162" s="196">
        <f t="shared" si="242"/>
        <v>110.99933999999666</v>
      </c>
      <c r="CP162" s="111"/>
      <c r="CQ162" s="196">
        <f t="shared" si="243"/>
        <v>110.99933999999666</v>
      </c>
      <c r="CR162" s="111"/>
      <c r="CS162" s="196">
        <f t="shared" si="244"/>
        <v>110.99933999999666</v>
      </c>
      <c r="CT162" s="111"/>
      <c r="CU162" s="196">
        <f t="shared" si="245"/>
        <v>110.99933999999666</v>
      </c>
      <c r="CV162" s="111"/>
      <c r="CW162" s="196">
        <f t="shared" si="198"/>
        <v>110.99933999999666</v>
      </c>
      <c r="CX162" s="111"/>
      <c r="CY162" s="196">
        <f t="shared" si="199"/>
        <v>110.99933999999666</v>
      </c>
      <c r="CZ162" s="111"/>
      <c r="DA162" s="196">
        <f t="shared" si="200"/>
        <v>110.99933999999666</v>
      </c>
      <c r="DB162" s="111"/>
      <c r="DC162" s="196">
        <f t="shared" si="201"/>
        <v>110.99933999999666</v>
      </c>
      <c r="DD162" s="111"/>
      <c r="DE162" s="196">
        <f t="shared" si="203"/>
        <v>110.99933999999666</v>
      </c>
      <c r="DF162" s="111"/>
      <c r="DG162" s="196">
        <f t="shared" si="204"/>
        <v>110.99933999999666</v>
      </c>
      <c r="DH162" s="111"/>
      <c r="DI162" s="196">
        <f t="shared" si="178"/>
        <v>110.99933999999666</v>
      </c>
      <c r="DJ162" s="111"/>
      <c r="DK162" s="196">
        <f t="shared" si="258"/>
        <v>110.99933999999666</v>
      </c>
      <c r="DL162" s="111"/>
      <c r="DM162" s="196">
        <f t="shared" si="259"/>
        <v>110.99933999999666</v>
      </c>
      <c r="DN162" s="111"/>
      <c r="DO162" s="196">
        <f t="shared" si="260"/>
        <v>110.99933999999666</v>
      </c>
      <c r="DP162" s="111"/>
      <c r="DQ162" s="196">
        <f t="shared" si="261"/>
        <v>110.99933999999666</v>
      </c>
      <c r="DR162" s="111"/>
      <c r="DS162" s="196">
        <f t="shared" si="262"/>
        <v>110.99933999999666</v>
      </c>
      <c r="DT162" s="111"/>
      <c r="DU162" s="196">
        <f t="shared" si="263"/>
        <v>110.99933999999666</v>
      </c>
      <c r="DV162" s="111"/>
      <c r="DW162" s="196">
        <f t="shared" si="264"/>
        <v>110.99933999999666</v>
      </c>
      <c r="DX162" s="111"/>
      <c r="DY162" s="196">
        <f t="shared" si="265"/>
        <v>110.99933999999666</v>
      </c>
      <c r="DZ162" s="111"/>
      <c r="EA162" s="196">
        <f t="shared" si="266"/>
        <v>110.99933999999666</v>
      </c>
      <c r="EB162" s="111"/>
      <c r="EC162" s="196">
        <f t="shared" si="267"/>
        <v>110.99933999999666</v>
      </c>
      <c r="ED162" s="111"/>
      <c r="EE162" s="196">
        <f t="shared" si="268"/>
        <v>110.99933999999666</v>
      </c>
      <c r="EF162" s="111"/>
      <c r="EG162" s="196">
        <f t="shared" si="269"/>
        <v>110.99933999999666</v>
      </c>
      <c r="EH162" s="111"/>
      <c r="EI162" s="196">
        <f t="shared" si="270"/>
        <v>110.99933999999666</v>
      </c>
      <c r="EJ162" s="111"/>
      <c r="EK162" s="196">
        <f t="shared" si="271"/>
        <v>110.99933999999666</v>
      </c>
      <c r="EL162" s="111"/>
      <c r="EM162" s="196">
        <f t="shared" si="272"/>
        <v>110.99933999999666</v>
      </c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82"/>
        <v>0</v>
      </c>
      <c r="G163" s="222">
        <v>0</v>
      </c>
      <c r="H163" s="223">
        <v>0</v>
      </c>
      <c r="I163" s="96">
        <f t="shared" si="251"/>
        <v>0</v>
      </c>
      <c r="J163" s="224">
        <f t="shared" si="252"/>
        <v>0</v>
      </c>
      <c r="K163" s="225">
        <v>0</v>
      </c>
      <c r="L163" s="96">
        <f t="shared" si="253"/>
        <v>0</v>
      </c>
      <c r="M163" s="224">
        <f t="shared" si="254"/>
        <v>0</v>
      </c>
      <c r="N163" s="224">
        <f t="shared" si="255"/>
        <v>0</v>
      </c>
      <c r="O163" s="224">
        <v>0</v>
      </c>
      <c r="P163" s="226">
        <f t="shared" si="256"/>
        <v>0</v>
      </c>
      <c r="Q163" s="96">
        <v>0</v>
      </c>
      <c r="R163" s="96">
        <f t="shared" si="246"/>
        <v>0</v>
      </c>
      <c r="S163" s="224">
        <f t="shared" si="247"/>
        <v>0</v>
      </c>
      <c r="T163" s="224"/>
      <c r="U163" s="226">
        <f t="shared" si="205"/>
        <v>0</v>
      </c>
      <c r="V163" s="96">
        <v>0</v>
      </c>
      <c r="W163" s="96">
        <f t="shared" si="206"/>
        <v>0</v>
      </c>
      <c r="X163" s="224">
        <f t="shared" si="207"/>
        <v>0</v>
      </c>
      <c r="Y163" s="224"/>
      <c r="Z163" s="226">
        <f t="shared" si="208"/>
        <v>0</v>
      </c>
      <c r="AA163" s="96">
        <f>VLOOKUP(B163,Лист3!$A$2:$C$175,3,FALSE)</f>
        <v>0</v>
      </c>
      <c r="AB163" s="96">
        <f t="shared" si="274"/>
        <v>0</v>
      </c>
      <c r="AC163" s="224">
        <f t="shared" si="275"/>
        <v>0</v>
      </c>
      <c r="AD163" s="224"/>
      <c r="AE163" s="226">
        <f t="shared" si="211"/>
        <v>0</v>
      </c>
      <c r="AF163" s="96">
        <f>VLOOKUP(A163,Лист4!$A$2:$F$175,6,FALSE)</f>
        <v>0</v>
      </c>
      <c r="AG163" s="96">
        <f t="shared" si="276"/>
        <v>0</v>
      </c>
      <c r="AH163" s="224">
        <f t="shared" si="277"/>
        <v>0</v>
      </c>
      <c r="AI163" s="224"/>
      <c r="AJ163" s="226">
        <f t="shared" si="214"/>
        <v>0</v>
      </c>
      <c r="AK163" s="96">
        <f>VLOOKUP(A163,Лист6!$A$2:$F$175,6,FALSE)</f>
        <v>0</v>
      </c>
      <c r="AL163" s="96">
        <f t="shared" si="278"/>
        <v>0</v>
      </c>
      <c r="AM163" s="224">
        <f t="shared" si="279"/>
        <v>0</v>
      </c>
      <c r="AN163" s="224"/>
      <c r="AO163" s="226">
        <f t="shared" si="217"/>
        <v>0</v>
      </c>
      <c r="AP163" s="91">
        <v>0</v>
      </c>
      <c r="AQ163" s="96">
        <f t="shared" si="218"/>
        <v>0</v>
      </c>
      <c r="AR163" s="96">
        <f t="shared" si="219"/>
        <v>0</v>
      </c>
      <c r="AS163" s="96"/>
      <c r="AT163" s="226">
        <f t="shared" si="220"/>
        <v>0</v>
      </c>
      <c r="AU163" s="91">
        <v>0</v>
      </c>
      <c r="AV163" s="96">
        <f t="shared" si="221"/>
        <v>0</v>
      </c>
      <c r="AW163" s="224">
        <f t="shared" si="222"/>
        <v>0</v>
      </c>
      <c r="AX163" s="96"/>
      <c r="AY163" s="226">
        <f t="shared" si="223"/>
        <v>0</v>
      </c>
      <c r="AZ163" s="91">
        <v>0</v>
      </c>
      <c r="BA163" s="96">
        <f t="shared" si="281"/>
        <v>0</v>
      </c>
      <c r="BB163" s="224">
        <f t="shared" si="248"/>
        <v>0</v>
      </c>
      <c r="BC163" s="96"/>
      <c r="BD163" s="226">
        <f t="shared" si="224"/>
        <v>0</v>
      </c>
      <c r="BE163" s="91">
        <v>0</v>
      </c>
      <c r="BF163" s="96">
        <f t="shared" si="225"/>
        <v>0</v>
      </c>
      <c r="BG163" s="224">
        <f t="shared" si="226"/>
        <v>0</v>
      </c>
      <c r="BH163" s="96"/>
      <c r="BI163" s="226">
        <f t="shared" si="227"/>
        <v>0</v>
      </c>
      <c r="BJ163" s="91">
        <v>0</v>
      </c>
      <c r="BK163" s="96">
        <f t="shared" si="228"/>
        <v>0</v>
      </c>
      <c r="BL163" s="224">
        <f t="shared" si="229"/>
        <v>0</v>
      </c>
      <c r="BM163" s="96"/>
      <c r="BN163" s="226">
        <f t="shared" si="230"/>
        <v>0</v>
      </c>
      <c r="BO163" s="91">
        <v>0</v>
      </c>
      <c r="BP163" s="96">
        <f t="shared" si="231"/>
        <v>0</v>
      </c>
      <c r="BQ163" s="224">
        <f t="shared" si="232"/>
        <v>0</v>
      </c>
      <c r="BR163" s="96"/>
      <c r="BS163" s="226">
        <f t="shared" si="233"/>
        <v>0</v>
      </c>
      <c r="BT163" s="91">
        <v>0</v>
      </c>
      <c r="BU163" s="96">
        <f t="shared" si="234"/>
        <v>0</v>
      </c>
      <c r="BV163" s="224">
        <f t="shared" si="235"/>
        <v>0</v>
      </c>
      <c r="BW163" s="96"/>
      <c r="BX163" s="226">
        <f t="shared" si="236"/>
        <v>0</v>
      </c>
      <c r="BY163" s="91"/>
      <c r="BZ163" s="217">
        <f t="shared" si="202"/>
        <v>0</v>
      </c>
      <c r="CA163" s="224">
        <f t="shared" si="237"/>
        <v>0</v>
      </c>
      <c r="CB163" s="96"/>
      <c r="CC163" s="226">
        <f t="shared" si="238"/>
        <v>0</v>
      </c>
      <c r="CD163" s="91">
        <v>0</v>
      </c>
      <c r="CE163" s="217">
        <f t="shared" si="239"/>
        <v>0</v>
      </c>
      <c r="CF163" s="224">
        <f t="shared" si="240"/>
        <v>0</v>
      </c>
      <c r="CG163" s="96"/>
      <c r="CH163" s="226">
        <f t="shared" si="241"/>
        <v>0</v>
      </c>
      <c r="CI163" s="91">
        <v>0</v>
      </c>
      <c r="CJ163" s="217">
        <f t="shared" si="257"/>
        <v>0</v>
      </c>
      <c r="CK163" s="224">
        <f t="shared" si="249"/>
        <v>0</v>
      </c>
      <c r="CL163" s="96"/>
      <c r="CM163" s="287">
        <f t="shared" si="250"/>
        <v>0</v>
      </c>
      <c r="CN163" s="217"/>
      <c r="CO163" s="289">
        <f t="shared" si="242"/>
        <v>0</v>
      </c>
      <c r="CP163" s="217"/>
      <c r="CQ163" s="289">
        <f t="shared" si="243"/>
        <v>0</v>
      </c>
      <c r="CR163" s="217"/>
      <c r="CS163" s="289">
        <f t="shared" si="244"/>
        <v>0</v>
      </c>
      <c r="CT163" s="217"/>
      <c r="CU163" s="289">
        <f t="shared" si="245"/>
        <v>0</v>
      </c>
      <c r="CV163" s="217"/>
      <c r="CW163" s="289">
        <f t="shared" si="198"/>
        <v>0</v>
      </c>
      <c r="CX163" s="217"/>
      <c r="CY163" s="289">
        <f t="shared" si="199"/>
        <v>0</v>
      </c>
      <c r="CZ163" s="217"/>
      <c r="DA163" s="289">
        <f t="shared" si="200"/>
        <v>0</v>
      </c>
      <c r="DB163" s="217"/>
      <c r="DC163" s="289">
        <f t="shared" si="201"/>
        <v>0</v>
      </c>
      <c r="DD163" s="217"/>
      <c r="DE163" s="289">
        <f t="shared" si="203"/>
        <v>0</v>
      </c>
      <c r="DF163" s="217"/>
      <c r="DG163" s="289">
        <f t="shared" si="204"/>
        <v>0</v>
      </c>
      <c r="DH163" s="217"/>
      <c r="DI163" s="289">
        <f t="shared" si="178"/>
        <v>0</v>
      </c>
      <c r="DJ163" s="217"/>
      <c r="DK163" s="289">
        <f t="shared" si="258"/>
        <v>0</v>
      </c>
      <c r="DL163" s="217"/>
      <c r="DM163" s="289">
        <f t="shared" si="259"/>
        <v>0</v>
      </c>
      <c r="DN163" s="217"/>
      <c r="DO163" s="289">
        <f t="shared" si="260"/>
        <v>0</v>
      </c>
      <c r="DP163" s="217"/>
      <c r="DQ163" s="289">
        <f t="shared" si="261"/>
        <v>0</v>
      </c>
      <c r="DR163" s="217"/>
      <c r="DS163" s="289">
        <f t="shared" si="262"/>
        <v>0</v>
      </c>
      <c r="DT163" s="217"/>
      <c r="DU163" s="289">
        <f t="shared" si="263"/>
        <v>0</v>
      </c>
      <c r="DV163" s="217"/>
      <c r="DW163" s="289">
        <f t="shared" si="264"/>
        <v>0</v>
      </c>
      <c r="DX163" s="217"/>
      <c r="DY163" s="289">
        <f t="shared" si="265"/>
        <v>0</v>
      </c>
      <c r="DZ163" s="217"/>
      <c r="EA163" s="289">
        <f t="shared" si="266"/>
        <v>0</v>
      </c>
      <c r="EB163" s="217"/>
      <c r="EC163" s="289">
        <f t="shared" si="267"/>
        <v>0</v>
      </c>
      <c r="ED163" s="217"/>
      <c r="EE163" s="289">
        <f t="shared" si="268"/>
        <v>0</v>
      </c>
      <c r="EF163" s="217"/>
      <c r="EG163" s="289">
        <f t="shared" si="269"/>
        <v>0</v>
      </c>
      <c r="EH163" s="217"/>
      <c r="EI163" s="289">
        <f t="shared" si="270"/>
        <v>0</v>
      </c>
      <c r="EJ163" s="217"/>
      <c r="EK163" s="289">
        <f t="shared" si="271"/>
        <v>0</v>
      </c>
      <c r="EL163" s="217"/>
      <c r="EM163" s="289">
        <f t="shared" si="272"/>
        <v>0</v>
      </c>
    </row>
    <row r="164" spans="1:246" s="124" customFormat="1" ht="15.75" customHeight="1" thickBot="1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82"/>
        <v>14.026315789473685</v>
      </c>
      <c r="G164" s="182">
        <v>58.63</v>
      </c>
      <c r="H164" s="183">
        <v>696.07299999999998</v>
      </c>
      <c r="I164" s="121">
        <f t="shared" si="251"/>
        <v>287.02599999999995</v>
      </c>
      <c r="J164" s="122">
        <f t="shared" si="252"/>
        <v>1199.7686799999997</v>
      </c>
      <c r="K164" s="184">
        <v>2501.038</v>
      </c>
      <c r="L164" s="121">
        <f t="shared" si="253"/>
        <v>1804.9650000000001</v>
      </c>
      <c r="M164" s="122">
        <f t="shared" si="254"/>
        <v>8194.5411000000004</v>
      </c>
      <c r="N164" s="122">
        <f t="shared" si="255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46"/>
        <v>871.0329999999999</v>
      </c>
      <c r="S164" s="122">
        <f t="shared" si="247"/>
        <v>3954.4898199999998</v>
      </c>
      <c r="T164" s="122"/>
      <c r="U164" s="120">
        <f t="shared" si="205"/>
        <v>11122.909820000001</v>
      </c>
      <c r="V164" s="121">
        <v>4153.098</v>
      </c>
      <c r="W164" s="121">
        <f t="shared" si="206"/>
        <v>781.02700000000004</v>
      </c>
      <c r="X164" s="122">
        <f t="shared" si="207"/>
        <v>3545.8625800000004</v>
      </c>
      <c r="Y164" s="122">
        <v>9000</v>
      </c>
      <c r="Z164" s="120">
        <f t="shared" si="208"/>
        <v>5668.7724000000017</v>
      </c>
      <c r="AA164" s="121">
        <f>VLOOKUP(B164,Лист3!$A$2:$C$175,3,FALSE)</f>
        <v>4594.058</v>
      </c>
      <c r="AB164" s="121">
        <f t="shared" si="274"/>
        <v>440.96000000000004</v>
      </c>
      <c r="AC164" s="122">
        <f t="shared" si="275"/>
        <v>2001.9584000000002</v>
      </c>
      <c r="AD164" s="122"/>
      <c r="AE164" s="120">
        <f t="shared" si="211"/>
        <v>7670.7308000000021</v>
      </c>
      <c r="AF164" s="121">
        <f>VLOOKUP(A164,Лист4!$A$2:$F$175,6,FALSE)</f>
        <v>4784.0810000000001</v>
      </c>
      <c r="AG164" s="121">
        <f t="shared" si="276"/>
        <v>190.02300000000014</v>
      </c>
      <c r="AH164" s="122">
        <f t="shared" si="277"/>
        <v>862.7044200000006</v>
      </c>
      <c r="AI164" s="122"/>
      <c r="AJ164" s="127">
        <f t="shared" si="214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48"/>
        <v>0</v>
      </c>
      <c r="BC164" s="121"/>
      <c r="BD164" s="120">
        <f>AY164</f>
        <v>8533.435220000003</v>
      </c>
      <c r="BE164" s="123"/>
      <c r="BF164" s="121"/>
      <c r="BG164" s="122">
        <f t="shared" si="226"/>
        <v>0</v>
      </c>
      <c r="BH164" s="121"/>
      <c r="BI164" s="120">
        <f>BD164</f>
        <v>8533.435220000003</v>
      </c>
      <c r="BJ164" s="123"/>
      <c r="BK164" s="121"/>
      <c r="BL164" s="122">
        <f t="shared" si="229"/>
        <v>0</v>
      </c>
      <c r="BM164" s="121"/>
      <c r="BN164" s="120">
        <f t="shared" si="230"/>
        <v>8533.435220000003</v>
      </c>
      <c r="BO164" s="123"/>
      <c r="BP164" s="121">
        <f t="shared" si="231"/>
        <v>0</v>
      </c>
      <c r="BQ164" s="122">
        <f t="shared" si="232"/>
        <v>0</v>
      </c>
      <c r="BR164" s="121"/>
      <c r="BS164" s="120">
        <f>BN164+BQ164-BR164</f>
        <v>8533.435220000003</v>
      </c>
      <c r="BT164" s="123"/>
      <c r="BU164" s="121">
        <f t="shared" si="234"/>
        <v>0</v>
      </c>
      <c r="BV164" s="122">
        <f t="shared" si="235"/>
        <v>0</v>
      </c>
      <c r="BW164" s="121"/>
      <c r="BX164" s="120">
        <f t="shared" si="236"/>
        <v>8533.435220000003</v>
      </c>
      <c r="BY164" s="123"/>
      <c r="BZ164" s="111">
        <f t="shared" si="202"/>
        <v>0</v>
      </c>
      <c r="CA164" s="122">
        <f t="shared" si="237"/>
        <v>0</v>
      </c>
      <c r="CB164" s="121"/>
      <c r="CC164" s="120">
        <f t="shared" si="238"/>
        <v>8533.435220000003</v>
      </c>
      <c r="CD164" s="123"/>
      <c r="CE164" s="111">
        <f t="shared" si="239"/>
        <v>0</v>
      </c>
      <c r="CF164" s="122">
        <f t="shared" si="240"/>
        <v>0</v>
      </c>
      <c r="CG164" s="121"/>
      <c r="CH164" s="120">
        <f t="shared" si="241"/>
        <v>8533.435220000003</v>
      </c>
      <c r="CI164" s="123"/>
      <c r="CJ164" s="111">
        <f t="shared" si="257"/>
        <v>0</v>
      </c>
      <c r="CK164" s="122">
        <f t="shared" si="249"/>
        <v>0</v>
      </c>
      <c r="CL164" s="121"/>
      <c r="CM164" s="120">
        <f t="shared" si="250"/>
        <v>8533.435220000003</v>
      </c>
      <c r="CN164" s="121"/>
      <c r="CO164" s="196">
        <f t="shared" si="242"/>
        <v>8533.435220000003</v>
      </c>
      <c r="CP164" s="111">
        <v>8533</v>
      </c>
      <c r="CQ164" s="196">
        <f t="shared" si="243"/>
        <v>0.43522000000302796</v>
      </c>
      <c r="CR164" s="111"/>
      <c r="CS164" s="196">
        <f t="shared" si="244"/>
        <v>0.43522000000302796</v>
      </c>
      <c r="CT164" s="111"/>
      <c r="CU164" s="196">
        <f t="shared" si="245"/>
        <v>0.43522000000302796</v>
      </c>
      <c r="CV164" s="111"/>
      <c r="CW164" s="196">
        <f t="shared" si="198"/>
        <v>0.43522000000302796</v>
      </c>
      <c r="CX164" s="111"/>
      <c r="CY164" s="196">
        <f t="shared" si="199"/>
        <v>0.43522000000302796</v>
      </c>
      <c r="CZ164" s="111"/>
      <c r="DA164" s="196">
        <f t="shared" si="200"/>
        <v>0.43522000000302796</v>
      </c>
      <c r="DB164" s="111"/>
      <c r="DC164" s="196">
        <f t="shared" si="201"/>
        <v>0.43522000000302796</v>
      </c>
      <c r="DD164" s="111"/>
      <c r="DE164" s="196">
        <f t="shared" si="203"/>
        <v>0.43522000000302796</v>
      </c>
      <c r="DF164" s="111"/>
      <c r="DG164" s="196">
        <f t="shared" si="204"/>
        <v>0.43522000000302796</v>
      </c>
      <c r="DH164" s="111"/>
      <c r="DI164" s="196">
        <f t="shared" si="178"/>
        <v>0.43522000000302796</v>
      </c>
      <c r="DJ164" s="111"/>
      <c r="DK164" s="196">
        <f t="shared" si="258"/>
        <v>0.43522000000302796</v>
      </c>
      <c r="DL164" s="111"/>
      <c r="DM164" s="196">
        <f t="shared" si="259"/>
        <v>0.43522000000302796</v>
      </c>
      <c r="DN164" s="111"/>
      <c r="DO164" s="196">
        <f t="shared" si="260"/>
        <v>0.43522000000302796</v>
      </c>
      <c r="DP164" s="111"/>
      <c r="DQ164" s="196">
        <f t="shared" si="261"/>
        <v>0.43522000000302796</v>
      </c>
      <c r="DR164" s="111"/>
      <c r="DS164" s="196">
        <f t="shared" si="262"/>
        <v>0.43522000000302796</v>
      </c>
      <c r="DT164" s="111"/>
      <c r="DU164" s="196">
        <f t="shared" si="263"/>
        <v>0.43522000000302796</v>
      </c>
      <c r="DV164" s="111"/>
      <c r="DW164" s="196">
        <f t="shared" si="264"/>
        <v>0.43522000000302796</v>
      </c>
      <c r="DX164" s="111"/>
      <c r="DY164" s="196">
        <f t="shared" si="265"/>
        <v>0.43522000000302796</v>
      </c>
      <c r="DZ164" s="111"/>
      <c r="EA164" s="196">
        <f t="shared" si="266"/>
        <v>0.43522000000302796</v>
      </c>
      <c r="EB164" s="111"/>
      <c r="EC164" s="196">
        <f t="shared" si="267"/>
        <v>0.43522000000302796</v>
      </c>
      <c r="ED164" s="111"/>
      <c r="EE164" s="196">
        <f t="shared" si="268"/>
        <v>0.43522000000302796</v>
      </c>
      <c r="EF164" s="111"/>
      <c r="EG164" s="196">
        <f t="shared" si="269"/>
        <v>0.43522000000302796</v>
      </c>
      <c r="EH164" s="111"/>
      <c r="EI164" s="196">
        <f t="shared" si="270"/>
        <v>0.43522000000302796</v>
      </c>
      <c r="EJ164" s="111"/>
      <c r="EK164" s="196">
        <f t="shared" si="271"/>
        <v>0.43522000000302796</v>
      </c>
      <c r="EL164" s="111"/>
      <c r="EM164" s="196">
        <f t="shared" si="272"/>
        <v>0.43522000000302796</v>
      </c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82"/>
        <v>0</v>
      </c>
      <c r="G165" s="182">
        <v>0</v>
      </c>
      <c r="H165" s="183">
        <v>30.073</v>
      </c>
      <c r="I165" s="121">
        <f t="shared" si="251"/>
        <v>10.977</v>
      </c>
      <c r="J165" s="122">
        <f t="shared" si="252"/>
        <v>45.883859999999999</v>
      </c>
      <c r="K165" s="184">
        <v>43.033999999999999</v>
      </c>
      <c r="L165" s="121">
        <f t="shared" si="253"/>
        <v>12.960999999999999</v>
      </c>
      <c r="M165" s="122">
        <f t="shared" si="254"/>
        <v>58.842939999999992</v>
      </c>
      <c r="N165" s="122">
        <f t="shared" si="255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46"/>
        <v>5.000000000002558E-3</v>
      </c>
      <c r="S165" s="122">
        <f t="shared" si="247"/>
        <v>2.2700000000011614E-2</v>
      </c>
      <c r="T165" s="122"/>
      <c r="U165" s="120">
        <f t="shared" si="205"/>
        <v>104.69270000000002</v>
      </c>
      <c r="V165" s="121">
        <v>43.039000000000001</v>
      </c>
      <c r="W165" s="121">
        <f t="shared" si="206"/>
        <v>0</v>
      </c>
      <c r="X165" s="122">
        <f t="shared" si="207"/>
        <v>0</v>
      </c>
      <c r="Y165" s="122"/>
      <c r="Z165" s="120">
        <f t="shared" si="208"/>
        <v>104.69270000000002</v>
      </c>
      <c r="AA165" s="121">
        <f>VLOOKUP(B165,Лист3!$A$2:$C$175,3,FALSE)</f>
        <v>43.042999999999999</v>
      </c>
      <c r="AB165" s="121">
        <f t="shared" si="274"/>
        <v>3.9999999999977831E-3</v>
      </c>
      <c r="AC165" s="122">
        <f t="shared" si="275"/>
        <v>1.8159999999989934E-2</v>
      </c>
      <c r="AD165" s="122">
        <v>104.69</v>
      </c>
      <c r="AE165" s="120">
        <f t="shared" si="211"/>
        <v>2.0860000000013201E-2</v>
      </c>
      <c r="AF165" s="121">
        <f>VLOOKUP(A165,Лист4!$A$2:$F$175,6,FALSE)</f>
        <v>43.042999999999999</v>
      </c>
      <c r="AG165" s="121">
        <f t="shared" si="276"/>
        <v>0</v>
      </c>
      <c r="AH165" s="122">
        <f t="shared" si="277"/>
        <v>0</v>
      </c>
      <c r="AI165" s="122"/>
      <c r="AJ165" s="120">
        <f t="shared" si="214"/>
        <v>2.0860000000013201E-2</v>
      </c>
      <c r="AK165" s="121">
        <f>VLOOKUP(A165,Лист6!$A$2:$F$175,6,FALSE)</f>
        <v>43.042999999999999</v>
      </c>
      <c r="AL165" s="121">
        <f t="shared" si="278"/>
        <v>0</v>
      </c>
      <c r="AM165" s="122">
        <f t="shared" si="279"/>
        <v>0</v>
      </c>
      <c r="AN165" s="122"/>
      <c r="AO165" s="120">
        <f t="shared" si="217"/>
        <v>2.0860000000013201E-2</v>
      </c>
      <c r="AP165" s="123">
        <v>49.054000000000002</v>
      </c>
      <c r="AQ165" s="121">
        <f t="shared" si="218"/>
        <v>6.0110000000000028</v>
      </c>
      <c r="AR165" s="121">
        <f t="shared" si="219"/>
        <v>27.289940000000012</v>
      </c>
      <c r="AS165" s="121"/>
      <c r="AT165" s="120">
        <f t="shared" si="220"/>
        <v>27.310800000000025</v>
      </c>
      <c r="AU165" s="123">
        <v>56.075000000000003</v>
      </c>
      <c r="AV165" s="121">
        <f t="shared" si="221"/>
        <v>7.0210000000000008</v>
      </c>
      <c r="AW165" s="122">
        <f t="shared" si="222"/>
        <v>31.875340000000005</v>
      </c>
      <c r="AX165" s="121"/>
      <c r="AY165" s="120">
        <f t="shared" si="223"/>
        <v>59.18614000000003</v>
      </c>
      <c r="AZ165" s="170">
        <v>56</v>
      </c>
      <c r="BA165" s="121">
        <f t="shared" si="281"/>
        <v>-7.5000000000002842E-2</v>
      </c>
      <c r="BB165" s="122">
        <f t="shared" si="248"/>
        <v>-0.36075000000001362</v>
      </c>
      <c r="BC165" s="121"/>
      <c r="BD165" s="144">
        <f t="shared" si="224"/>
        <v>58.82539000000002</v>
      </c>
      <c r="BE165" s="123"/>
      <c r="BF165" s="121"/>
      <c r="BG165" s="122">
        <f t="shared" si="226"/>
        <v>0</v>
      </c>
      <c r="BH165" s="121"/>
      <c r="BI165" s="120">
        <f t="shared" si="227"/>
        <v>58.82539000000002</v>
      </c>
      <c r="BJ165" s="123"/>
      <c r="BK165" s="121">
        <f t="shared" si="228"/>
        <v>0</v>
      </c>
      <c r="BL165" s="122">
        <f t="shared" si="229"/>
        <v>0</v>
      </c>
      <c r="BM165" s="121"/>
      <c r="BN165" s="196">
        <f t="shared" si="230"/>
        <v>58.82539000000002</v>
      </c>
      <c r="BO165" s="123"/>
      <c r="BP165" s="121">
        <f t="shared" si="231"/>
        <v>0</v>
      </c>
      <c r="BQ165" s="122">
        <f t="shared" si="232"/>
        <v>0</v>
      </c>
      <c r="BR165" s="121"/>
      <c r="BS165" s="120">
        <f t="shared" si="233"/>
        <v>58.82539000000002</v>
      </c>
      <c r="BT165" s="123"/>
      <c r="BU165" s="121">
        <f t="shared" si="234"/>
        <v>0</v>
      </c>
      <c r="BV165" s="122">
        <f t="shared" si="235"/>
        <v>0</v>
      </c>
      <c r="BW165" s="121">
        <v>269</v>
      </c>
      <c r="BX165" s="120">
        <f t="shared" si="236"/>
        <v>-210.17460999999997</v>
      </c>
      <c r="BY165" s="123"/>
      <c r="BZ165" s="111">
        <f t="shared" si="202"/>
        <v>0</v>
      </c>
      <c r="CA165" s="122">
        <f t="shared" si="237"/>
        <v>0</v>
      </c>
      <c r="CB165" s="121"/>
      <c r="CC165" s="120">
        <f t="shared" si="238"/>
        <v>-210.17460999999997</v>
      </c>
      <c r="CD165" s="123"/>
      <c r="CE165" s="111">
        <f t="shared" si="239"/>
        <v>0</v>
      </c>
      <c r="CF165" s="122">
        <f t="shared" si="240"/>
        <v>0</v>
      </c>
      <c r="CG165" s="121"/>
      <c r="CH165" s="120">
        <f t="shared" si="241"/>
        <v>-210.17460999999997</v>
      </c>
      <c r="CI165" s="123"/>
      <c r="CJ165" s="111">
        <f t="shared" si="257"/>
        <v>0</v>
      </c>
      <c r="CK165" s="122">
        <f t="shared" si="249"/>
        <v>0</v>
      </c>
      <c r="CL165" s="121"/>
      <c r="CM165" s="120">
        <f t="shared" si="250"/>
        <v>-210.17460999999997</v>
      </c>
      <c r="CN165" s="121"/>
      <c r="CO165" s="152">
        <f t="shared" si="242"/>
        <v>-210.17460999999997</v>
      </c>
      <c r="CP165" s="121"/>
      <c r="CQ165" s="152">
        <f t="shared" si="243"/>
        <v>-210.17460999999997</v>
      </c>
      <c r="CR165" s="121"/>
      <c r="CS165" s="196">
        <f t="shared" si="244"/>
        <v>-210.17460999999997</v>
      </c>
      <c r="CT165" s="121"/>
      <c r="CU165" s="196">
        <f t="shared" si="245"/>
        <v>-210.17460999999997</v>
      </c>
      <c r="CV165" s="121"/>
      <c r="CW165" s="196">
        <f t="shared" si="198"/>
        <v>-210.17460999999997</v>
      </c>
      <c r="CX165" s="121"/>
      <c r="CY165" s="196">
        <f t="shared" si="199"/>
        <v>-210.17460999999997</v>
      </c>
      <c r="CZ165" s="121"/>
      <c r="DA165" s="196">
        <f t="shared" si="200"/>
        <v>-210.17460999999997</v>
      </c>
      <c r="DB165" s="121"/>
      <c r="DC165" s="196">
        <f t="shared" si="201"/>
        <v>-210.17460999999997</v>
      </c>
      <c r="DD165" s="121"/>
      <c r="DE165" s="196">
        <f t="shared" ref="DE165:DE181" si="283">DC165-DD165</f>
        <v>-210.17460999999997</v>
      </c>
      <c r="DF165" s="121"/>
      <c r="DG165" s="196">
        <f t="shared" ref="DG165:DG181" si="284">DE165-DF165</f>
        <v>-210.17460999999997</v>
      </c>
      <c r="DH165" s="121"/>
      <c r="DI165" s="196">
        <f t="shared" si="178"/>
        <v>-210.17460999999997</v>
      </c>
      <c r="DJ165" s="121"/>
      <c r="DK165" s="196">
        <f t="shared" si="258"/>
        <v>-210.17460999999997</v>
      </c>
      <c r="DL165" s="121"/>
      <c r="DM165" s="196">
        <f t="shared" si="259"/>
        <v>-210.17460999999997</v>
      </c>
      <c r="DN165" s="121"/>
      <c r="DO165" s="196">
        <f t="shared" si="260"/>
        <v>-210.17460999999997</v>
      </c>
      <c r="DP165" s="121"/>
      <c r="DQ165" s="196">
        <f t="shared" si="261"/>
        <v>-210.17460999999997</v>
      </c>
      <c r="DR165" s="121"/>
      <c r="DS165" s="196">
        <f t="shared" si="262"/>
        <v>-210.17460999999997</v>
      </c>
      <c r="DT165" s="121"/>
      <c r="DU165" s="196">
        <f t="shared" si="263"/>
        <v>-210.17460999999997</v>
      </c>
      <c r="DV165" s="121"/>
      <c r="DW165" s="196">
        <f t="shared" si="264"/>
        <v>-210.17460999999997</v>
      </c>
      <c r="DX165" s="121"/>
      <c r="DY165" s="196">
        <f t="shared" si="265"/>
        <v>-210.17460999999997</v>
      </c>
      <c r="DZ165" s="121"/>
      <c r="EA165" s="196">
        <f t="shared" si="266"/>
        <v>-210.17460999999997</v>
      </c>
      <c r="EB165" s="121"/>
      <c r="EC165" s="196">
        <f t="shared" si="267"/>
        <v>-210.17460999999997</v>
      </c>
      <c r="ED165" s="121"/>
      <c r="EE165" s="196">
        <f t="shared" si="268"/>
        <v>-210.17460999999997</v>
      </c>
      <c r="EF165" s="121"/>
      <c r="EG165" s="196">
        <f t="shared" si="269"/>
        <v>-210.17460999999997</v>
      </c>
      <c r="EH165" s="121"/>
      <c r="EI165" s="196">
        <f t="shared" si="270"/>
        <v>-210.17460999999997</v>
      </c>
      <c r="EJ165" s="121"/>
      <c r="EK165" s="196">
        <f t="shared" si="271"/>
        <v>-210.17460999999997</v>
      </c>
      <c r="EL165" s="121"/>
      <c r="EM165" s="196">
        <f t="shared" si="272"/>
        <v>-210.17460999999997</v>
      </c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82"/>
        <v>7.6555023923444987E-2</v>
      </c>
      <c r="G166" s="182">
        <v>0.32</v>
      </c>
      <c r="H166" s="183">
        <v>186.018</v>
      </c>
      <c r="I166" s="121">
        <f t="shared" si="251"/>
        <v>22.920999999999992</v>
      </c>
      <c r="J166" s="122">
        <f t="shared" si="252"/>
        <v>95.809779999999961</v>
      </c>
      <c r="K166" s="184">
        <v>191.04400000000001</v>
      </c>
      <c r="L166" s="121">
        <f t="shared" si="253"/>
        <v>5.0260000000000105</v>
      </c>
      <c r="M166" s="122">
        <f t="shared" si="254"/>
        <v>22.818040000000046</v>
      </c>
      <c r="N166" s="122">
        <f t="shared" si="255"/>
        <v>118.94782000000001</v>
      </c>
      <c r="O166" s="122">
        <v>0</v>
      </c>
      <c r="P166" s="120">
        <f t="shared" si="256"/>
        <v>-827.27218000000005</v>
      </c>
      <c r="Q166" s="121">
        <v>191.04400000000001</v>
      </c>
      <c r="R166" s="121">
        <f t="shared" si="246"/>
        <v>0</v>
      </c>
      <c r="S166" s="122">
        <f t="shared" si="247"/>
        <v>0</v>
      </c>
      <c r="T166" s="122"/>
      <c r="U166" s="120">
        <f t="shared" si="205"/>
        <v>-827.27218000000005</v>
      </c>
      <c r="V166" s="121">
        <v>191.04400000000001</v>
      </c>
      <c r="W166" s="121">
        <f t="shared" si="206"/>
        <v>0</v>
      </c>
      <c r="X166" s="122">
        <f t="shared" si="207"/>
        <v>0</v>
      </c>
      <c r="Y166" s="122"/>
      <c r="Z166" s="120">
        <f t="shared" si="208"/>
        <v>-827.27218000000005</v>
      </c>
      <c r="AA166" s="121">
        <f>VLOOKUP(B166,Лист3!$A$2:$C$175,3,FALSE)</f>
        <v>195.012</v>
      </c>
      <c r="AB166" s="121">
        <f t="shared" si="274"/>
        <v>3.9679999999999893</v>
      </c>
      <c r="AC166" s="122">
        <f t="shared" si="275"/>
        <v>18.014719999999951</v>
      </c>
      <c r="AD166" s="122"/>
      <c r="AE166" s="120">
        <f t="shared" si="211"/>
        <v>-809.25746000000015</v>
      </c>
      <c r="AF166" s="121">
        <f>VLOOKUP(A166,Лист4!$A$2:$F$175,6,FALSE)</f>
        <v>195.012</v>
      </c>
      <c r="AG166" s="121">
        <f t="shared" si="276"/>
        <v>0</v>
      </c>
      <c r="AH166" s="122">
        <f t="shared" si="277"/>
        <v>0</v>
      </c>
      <c r="AI166" s="122"/>
      <c r="AJ166" s="120">
        <f t="shared" si="214"/>
        <v>-809.25746000000015</v>
      </c>
      <c r="AK166" s="121">
        <f>VLOOKUP(A166,Лист6!$A$2:$F$175,6,FALSE)</f>
        <v>195.01300000000001</v>
      </c>
      <c r="AL166" s="121">
        <f t="shared" si="278"/>
        <v>1.0000000000047748E-3</v>
      </c>
      <c r="AM166" s="122">
        <f t="shared" si="279"/>
        <v>4.5400000000216777E-3</v>
      </c>
      <c r="AN166" s="122"/>
      <c r="AO166" s="120">
        <f t="shared" si="217"/>
        <v>-809.25292000000013</v>
      </c>
      <c r="AP166" s="123">
        <v>195.01300000000001</v>
      </c>
      <c r="AQ166" s="121">
        <f t="shared" si="218"/>
        <v>0</v>
      </c>
      <c r="AR166" s="121">
        <f t="shared" si="219"/>
        <v>0</v>
      </c>
      <c r="AS166" s="121"/>
      <c r="AT166" s="120">
        <f t="shared" si="220"/>
        <v>-809.25292000000013</v>
      </c>
      <c r="AU166" s="123">
        <v>195.01300000000001</v>
      </c>
      <c r="AV166" s="121">
        <f t="shared" si="221"/>
        <v>0</v>
      </c>
      <c r="AW166" s="122">
        <f t="shared" si="222"/>
        <v>0</v>
      </c>
      <c r="AX166" s="121"/>
      <c r="AY166" s="120">
        <f t="shared" si="223"/>
        <v>-809.25292000000013</v>
      </c>
      <c r="AZ166" s="123">
        <v>196.09</v>
      </c>
      <c r="BA166" s="121">
        <f t="shared" si="281"/>
        <v>1.0769999999999982</v>
      </c>
      <c r="BB166" s="122">
        <f t="shared" si="248"/>
        <v>5.180369999999991</v>
      </c>
      <c r="BC166" s="121"/>
      <c r="BD166" s="120">
        <f t="shared" si="224"/>
        <v>-804.07255000000009</v>
      </c>
      <c r="BE166" s="123">
        <v>196.09</v>
      </c>
      <c r="BF166" s="121">
        <f t="shared" si="225"/>
        <v>0</v>
      </c>
      <c r="BG166" s="122">
        <f t="shared" si="226"/>
        <v>0</v>
      </c>
      <c r="BH166" s="121"/>
      <c r="BI166" s="120">
        <f t="shared" si="227"/>
        <v>-804.07255000000009</v>
      </c>
      <c r="BJ166" s="123">
        <v>197.00800000000001</v>
      </c>
      <c r="BK166" s="121">
        <f t="shared" si="228"/>
        <v>0.91800000000000637</v>
      </c>
      <c r="BL166" s="122">
        <f t="shared" si="229"/>
        <v>4.4155800000000305</v>
      </c>
      <c r="BM166" s="121"/>
      <c r="BN166" s="120">
        <f t="shared" si="230"/>
        <v>-799.65697000000011</v>
      </c>
      <c r="BO166" s="192">
        <v>202.02</v>
      </c>
      <c r="BP166" s="121">
        <f t="shared" si="231"/>
        <v>5.0120000000000005</v>
      </c>
      <c r="BQ166" s="122">
        <f t="shared" si="232"/>
        <v>24.10772</v>
      </c>
      <c r="BR166" s="121"/>
      <c r="BS166" s="120">
        <f t="shared" si="233"/>
        <v>-775.54925000000014</v>
      </c>
      <c r="BT166" s="123">
        <v>202.02</v>
      </c>
      <c r="BU166" s="121">
        <f t="shared" si="234"/>
        <v>0</v>
      </c>
      <c r="BV166" s="122">
        <f t="shared" si="235"/>
        <v>0</v>
      </c>
      <c r="BW166" s="121"/>
      <c r="BX166" s="120">
        <f t="shared" si="236"/>
        <v>-775.54925000000014</v>
      </c>
      <c r="BY166" s="123">
        <v>202.02</v>
      </c>
      <c r="BZ166" s="111">
        <f t="shared" si="202"/>
        <v>0</v>
      </c>
      <c r="CA166" s="122">
        <f t="shared" si="237"/>
        <v>0</v>
      </c>
      <c r="CB166" s="121"/>
      <c r="CC166" s="144">
        <f t="shared" si="238"/>
        <v>-775.54925000000014</v>
      </c>
      <c r="CD166" s="123"/>
      <c r="CE166" s="111"/>
      <c r="CF166" s="122">
        <f t="shared" si="240"/>
        <v>0</v>
      </c>
      <c r="CG166" s="121"/>
      <c r="CH166" s="120">
        <f t="shared" si="241"/>
        <v>-775.54925000000014</v>
      </c>
      <c r="CI166" s="123"/>
      <c r="CJ166" s="111">
        <f t="shared" si="257"/>
        <v>0</v>
      </c>
      <c r="CK166" s="122">
        <f t="shared" si="249"/>
        <v>0</v>
      </c>
      <c r="CL166" s="121"/>
      <c r="CM166" s="120">
        <f t="shared" si="250"/>
        <v>-775.54925000000014</v>
      </c>
      <c r="CN166" s="121"/>
      <c r="CO166" s="152">
        <f t="shared" si="242"/>
        <v>-775.54925000000014</v>
      </c>
      <c r="CP166" s="121"/>
      <c r="CQ166" s="152">
        <f t="shared" si="243"/>
        <v>-775.54925000000014</v>
      </c>
      <c r="CR166" s="121">
        <v>-775.55</v>
      </c>
      <c r="CS166" s="196">
        <f t="shared" si="244"/>
        <v>7.499999998117346E-4</v>
      </c>
      <c r="CT166" s="121"/>
      <c r="CU166" s="196">
        <f t="shared" si="245"/>
        <v>7.499999998117346E-4</v>
      </c>
      <c r="CV166" s="121"/>
      <c r="CW166" s="196">
        <f t="shared" si="198"/>
        <v>7.499999998117346E-4</v>
      </c>
      <c r="CX166" s="121"/>
      <c r="CY166" s="196">
        <f t="shared" si="199"/>
        <v>7.499999998117346E-4</v>
      </c>
      <c r="CZ166" s="121"/>
      <c r="DA166" s="196">
        <f t="shared" si="200"/>
        <v>7.499999998117346E-4</v>
      </c>
      <c r="DB166" s="121"/>
      <c r="DC166" s="196">
        <f t="shared" si="201"/>
        <v>7.499999998117346E-4</v>
      </c>
      <c r="DD166" s="121"/>
      <c r="DE166" s="196">
        <f t="shared" si="283"/>
        <v>7.499999998117346E-4</v>
      </c>
      <c r="DF166" s="121"/>
      <c r="DG166" s="196">
        <f t="shared" si="284"/>
        <v>7.499999998117346E-4</v>
      </c>
      <c r="DH166" s="121"/>
      <c r="DI166" s="196">
        <f t="shared" si="178"/>
        <v>7.499999998117346E-4</v>
      </c>
      <c r="DJ166" s="121"/>
      <c r="DK166" s="196">
        <f t="shared" si="258"/>
        <v>7.499999998117346E-4</v>
      </c>
      <c r="DL166" s="121"/>
      <c r="DM166" s="196">
        <f t="shared" si="259"/>
        <v>7.499999998117346E-4</v>
      </c>
      <c r="DN166" s="121"/>
      <c r="DO166" s="196">
        <f t="shared" si="260"/>
        <v>7.499999998117346E-4</v>
      </c>
      <c r="DP166" s="121"/>
      <c r="DQ166" s="196">
        <f t="shared" si="261"/>
        <v>7.499999998117346E-4</v>
      </c>
      <c r="DR166" s="121"/>
      <c r="DS166" s="196">
        <f t="shared" si="262"/>
        <v>7.499999998117346E-4</v>
      </c>
      <c r="DT166" s="121"/>
      <c r="DU166" s="196">
        <f t="shared" si="263"/>
        <v>7.499999998117346E-4</v>
      </c>
      <c r="DV166" s="121"/>
      <c r="DW166" s="196">
        <f t="shared" si="264"/>
        <v>7.499999998117346E-4</v>
      </c>
      <c r="DX166" s="121"/>
      <c r="DY166" s="196">
        <f t="shared" si="265"/>
        <v>7.499999998117346E-4</v>
      </c>
      <c r="DZ166" s="121"/>
      <c r="EA166" s="196">
        <f t="shared" si="266"/>
        <v>7.499999998117346E-4</v>
      </c>
      <c r="EB166" s="121"/>
      <c r="EC166" s="196">
        <f t="shared" si="267"/>
        <v>7.499999998117346E-4</v>
      </c>
      <c r="ED166" s="121"/>
      <c r="EE166" s="196">
        <f t="shared" si="268"/>
        <v>7.499999998117346E-4</v>
      </c>
      <c r="EF166" s="121"/>
      <c r="EG166" s="196">
        <f t="shared" si="269"/>
        <v>7.499999998117346E-4</v>
      </c>
      <c r="EH166" s="121"/>
      <c r="EI166" s="196">
        <f t="shared" si="270"/>
        <v>7.499999998117346E-4</v>
      </c>
      <c r="EJ166" s="121"/>
      <c r="EK166" s="196">
        <f t="shared" si="271"/>
        <v>7.499999998117346E-4</v>
      </c>
      <c r="EL166" s="121"/>
      <c r="EM166" s="196">
        <f t="shared" si="272"/>
        <v>7.499999998117346E-4</v>
      </c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82"/>
        <v>1424.0885167464114</v>
      </c>
      <c r="G167" s="182">
        <v>5952.69</v>
      </c>
      <c r="H167" s="183">
        <v>8183.0789999999997</v>
      </c>
      <c r="I167" s="121">
        <f t="shared" si="251"/>
        <v>4013.9919999999993</v>
      </c>
      <c r="J167" s="122">
        <f t="shared" si="252"/>
        <v>16778.486559999998</v>
      </c>
      <c r="K167" s="184">
        <v>11636.013000000001</v>
      </c>
      <c r="L167" s="121">
        <f t="shared" si="253"/>
        <v>3452.9340000000011</v>
      </c>
      <c r="M167" s="122">
        <f t="shared" si="254"/>
        <v>15676.320360000005</v>
      </c>
      <c r="N167" s="122">
        <f t="shared" si="255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46"/>
        <v>1432</v>
      </c>
      <c r="S167" s="122">
        <f t="shared" si="247"/>
        <v>6501.28</v>
      </c>
      <c r="T167" s="122"/>
      <c r="U167" s="120">
        <f t="shared" si="205"/>
        <v>20175.3</v>
      </c>
      <c r="V167" s="121">
        <v>14049.03</v>
      </c>
      <c r="W167" s="121">
        <f t="shared" si="206"/>
        <v>981.01699999999983</v>
      </c>
      <c r="X167" s="122">
        <f t="shared" si="207"/>
        <v>4453.8171799999991</v>
      </c>
      <c r="Y167" s="122"/>
      <c r="Z167" s="120">
        <f t="shared" si="208"/>
        <v>24629.117179999997</v>
      </c>
      <c r="AA167" s="121">
        <f>VLOOKUP(B167,Лист3!$A$2:$C$175,3,FALSE)</f>
        <v>15412.014999999999</v>
      </c>
      <c r="AB167" s="121">
        <f t="shared" si="274"/>
        <v>1362.9849999999988</v>
      </c>
      <c r="AC167" s="122">
        <f t="shared" si="275"/>
        <v>6187.9518999999946</v>
      </c>
      <c r="AD167" s="122">
        <v>24650</v>
      </c>
      <c r="AE167" s="120">
        <f t="shared" si="211"/>
        <v>6167.0690799999938</v>
      </c>
      <c r="AF167" s="121">
        <f>VLOOKUP(A167,Лист4!$A$2:$F$175,6,FALSE)</f>
        <v>16742.087</v>
      </c>
      <c r="AG167" s="121">
        <f t="shared" si="276"/>
        <v>1330.0720000000001</v>
      </c>
      <c r="AH167" s="122">
        <f t="shared" si="277"/>
        <v>6038.5268800000003</v>
      </c>
      <c r="AI167" s="122"/>
      <c r="AJ167" s="120">
        <f t="shared" si="214"/>
        <v>12205.595959999995</v>
      </c>
      <c r="AK167" s="121">
        <f>VLOOKUP(A167,Лист6!$A$2:$F$175,6,FALSE)</f>
        <v>17970.064999999999</v>
      </c>
      <c r="AL167" s="121">
        <f t="shared" si="278"/>
        <v>1227.9779999999992</v>
      </c>
      <c r="AM167" s="122">
        <f t="shared" si="279"/>
        <v>5575.0201199999965</v>
      </c>
      <c r="AN167" s="122"/>
      <c r="AO167" s="120">
        <f t="shared" si="217"/>
        <v>17780.616079999993</v>
      </c>
      <c r="AP167" s="123">
        <v>18520.031999999999</v>
      </c>
      <c r="AQ167" s="121">
        <f t="shared" si="218"/>
        <v>549.96700000000055</v>
      </c>
      <c r="AR167" s="121">
        <f t="shared" si="219"/>
        <v>2496.8501800000026</v>
      </c>
      <c r="AS167" s="121">
        <f>10000+7000</f>
        <v>17000</v>
      </c>
      <c r="AT167" s="120">
        <f t="shared" si="220"/>
        <v>3277.4662599999938</v>
      </c>
      <c r="AU167" s="123">
        <v>19044.87</v>
      </c>
      <c r="AV167" s="121">
        <f t="shared" si="221"/>
        <v>524.83799999999974</v>
      </c>
      <c r="AW167" s="122">
        <f t="shared" si="222"/>
        <v>2382.7645199999988</v>
      </c>
      <c r="AX167" s="121"/>
      <c r="AY167" s="120">
        <f t="shared" si="223"/>
        <v>5660.2307799999926</v>
      </c>
      <c r="AZ167" s="123">
        <v>19630.039000000001</v>
      </c>
      <c r="BA167" s="121">
        <f t="shared" si="281"/>
        <v>585.16900000000169</v>
      </c>
      <c r="BB167" s="122">
        <f t="shared" si="248"/>
        <v>2814.6628900000078</v>
      </c>
      <c r="BC167" s="121"/>
      <c r="BD167" s="120">
        <f t="shared" si="224"/>
        <v>8474.8936700000013</v>
      </c>
      <c r="BE167" s="123">
        <v>20067.081999999999</v>
      </c>
      <c r="BF167" s="121">
        <f t="shared" si="225"/>
        <v>437.04299999999785</v>
      </c>
      <c r="BG167" s="122">
        <f t="shared" si="226"/>
        <v>2102.1768299999894</v>
      </c>
      <c r="BH167" s="121"/>
      <c r="BI167" s="120">
        <f t="shared" si="227"/>
        <v>10577.070499999991</v>
      </c>
      <c r="BJ167" s="170">
        <v>20226.046999999999</v>
      </c>
      <c r="BK167" s="121">
        <f t="shared" si="228"/>
        <v>158.96500000000015</v>
      </c>
      <c r="BL167" s="122">
        <f t="shared" si="229"/>
        <v>764.62165000000061</v>
      </c>
      <c r="BM167" s="121"/>
      <c r="BN167" s="152">
        <f t="shared" si="230"/>
        <v>11341.692149999992</v>
      </c>
      <c r="BO167" s="123"/>
      <c r="BP167" s="121"/>
      <c r="BQ167" s="122">
        <f t="shared" si="232"/>
        <v>0</v>
      </c>
      <c r="BR167" s="121"/>
      <c r="BS167" s="180">
        <f t="shared" si="233"/>
        <v>11341.692149999992</v>
      </c>
      <c r="BT167" s="123"/>
      <c r="BU167" s="121">
        <f t="shared" si="234"/>
        <v>0</v>
      </c>
      <c r="BV167" s="122">
        <f t="shared" si="235"/>
        <v>0</v>
      </c>
      <c r="BW167" s="121">
        <v>11000</v>
      </c>
      <c r="BX167" s="180">
        <f t="shared" si="236"/>
        <v>341.69214999999167</v>
      </c>
      <c r="BY167" s="123"/>
      <c r="BZ167" s="111">
        <f t="shared" si="202"/>
        <v>0</v>
      </c>
      <c r="CA167" s="122">
        <f t="shared" si="237"/>
        <v>0</v>
      </c>
      <c r="CB167" s="121"/>
      <c r="CC167" s="120">
        <f t="shared" si="238"/>
        <v>341.69214999999167</v>
      </c>
      <c r="CD167" s="123"/>
      <c r="CE167" s="111">
        <f t="shared" si="239"/>
        <v>0</v>
      </c>
      <c r="CF167" s="122">
        <f t="shared" si="240"/>
        <v>0</v>
      </c>
      <c r="CG167" s="121"/>
      <c r="CH167" s="120">
        <f t="shared" si="241"/>
        <v>341.69214999999167</v>
      </c>
      <c r="CI167" s="123"/>
      <c r="CJ167" s="111">
        <f t="shared" si="257"/>
        <v>0</v>
      </c>
      <c r="CK167" s="122">
        <f t="shared" si="249"/>
        <v>0</v>
      </c>
      <c r="CL167" s="121"/>
      <c r="CM167" s="152">
        <f t="shared" si="250"/>
        <v>341.69214999999167</v>
      </c>
      <c r="CN167" s="121"/>
      <c r="CO167" s="196">
        <f t="shared" si="242"/>
        <v>341.69214999999167</v>
      </c>
      <c r="CP167" s="111"/>
      <c r="CQ167" s="196">
        <f t="shared" si="243"/>
        <v>341.69214999999167</v>
      </c>
      <c r="CR167" s="111"/>
      <c r="CS167" s="196">
        <f t="shared" si="244"/>
        <v>341.69214999999167</v>
      </c>
      <c r="CT167" s="111"/>
      <c r="CU167" s="196">
        <f t="shared" si="245"/>
        <v>341.69214999999167</v>
      </c>
      <c r="CV167" s="111"/>
      <c r="CW167" s="196">
        <f t="shared" si="198"/>
        <v>341.69214999999167</v>
      </c>
      <c r="CX167" s="111"/>
      <c r="CY167" s="196">
        <f t="shared" si="199"/>
        <v>341.69214999999167</v>
      </c>
      <c r="CZ167" s="111"/>
      <c r="DA167" s="196">
        <f t="shared" si="200"/>
        <v>341.69214999999167</v>
      </c>
      <c r="DB167" s="111"/>
      <c r="DC167" s="196">
        <f t="shared" si="201"/>
        <v>341.69214999999167</v>
      </c>
      <c r="DD167" s="111"/>
      <c r="DE167" s="196">
        <f t="shared" si="283"/>
        <v>341.69214999999167</v>
      </c>
      <c r="DF167" s="111"/>
      <c r="DG167" s="196">
        <f t="shared" si="284"/>
        <v>341.69214999999167</v>
      </c>
      <c r="DH167" s="111"/>
      <c r="DI167" s="196">
        <f t="shared" si="178"/>
        <v>341.69214999999167</v>
      </c>
      <c r="DJ167" s="111"/>
      <c r="DK167" s="196">
        <f t="shared" si="258"/>
        <v>341.69214999999167</v>
      </c>
      <c r="DL167" s="111"/>
      <c r="DM167" s="196">
        <f t="shared" si="259"/>
        <v>341.69214999999167</v>
      </c>
      <c r="DN167" s="111"/>
      <c r="DO167" s="196">
        <f t="shared" si="260"/>
        <v>341.69214999999167</v>
      </c>
      <c r="DP167" s="111"/>
      <c r="DQ167" s="196">
        <f t="shared" si="261"/>
        <v>341.69214999999167</v>
      </c>
      <c r="DR167" s="111"/>
      <c r="DS167" s="196">
        <f t="shared" si="262"/>
        <v>341.69214999999167</v>
      </c>
      <c r="DT167" s="111"/>
      <c r="DU167" s="196">
        <f t="shared" si="263"/>
        <v>341.69214999999167</v>
      </c>
      <c r="DV167" s="111"/>
      <c r="DW167" s="196">
        <f t="shared" si="264"/>
        <v>341.69214999999167</v>
      </c>
      <c r="DX167" s="111"/>
      <c r="DY167" s="196">
        <f t="shared" si="265"/>
        <v>341.69214999999167</v>
      </c>
      <c r="DZ167" s="111"/>
      <c r="EA167" s="196">
        <f t="shared" si="266"/>
        <v>341.69214999999167</v>
      </c>
      <c r="EB167" s="111"/>
      <c r="EC167" s="196">
        <f t="shared" si="267"/>
        <v>341.69214999999167</v>
      </c>
      <c r="ED167" s="111"/>
      <c r="EE167" s="196">
        <f t="shared" si="268"/>
        <v>341.69214999999167</v>
      </c>
      <c r="EF167" s="111"/>
      <c r="EG167" s="196">
        <f t="shared" si="269"/>
        <v>341.69214999999167</v>
      </c>
      <c r="EH167" s="111"/>
      <c r="EI167" s="196">
        <f t="shared" si="270"/>
        <v>341.69214999999167</v>
      </c>
      <c r="EJ167" s="111"/>
      <c r="EK167" s="196">
        <f t="shared" si="271"/>
        <v>341.69214999999167</v>
      </c>
      <c r="EL167" s="111"/>
      <c r="EM167" s="196">
        <f t="shared" si="272"/>
        <v>341.69214999999167</v>
      </c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82"/>
        <v>0</v>
      </c>
      <c r="G168" s="222">
        <v>0</v>
      </c>
      <c r="H168" s="223">
        <v>42.067999999999998</v>
      </c>
      <c r="I168" s="96">
        <f t="shared" si="251"/>
        <v>1.0180000000000007</v>
      </c>
      <c r="J168" s="224">
        <f t="shared" si="252"/>
        <v>4.2552400000000024</v>
      </c>
      <c r="K168" s="225">
        <v>55.078000000000003</v>
      </c>
      <c r="L168" s="96">
        <f t="shared" si="253"/>
        <v>13.010000000000005</v>
      </c>
      <c r="M168" s="224">
        <f t="shared" si="254"/>
        <v>59.065400000000025</v>
      </c>
      <c r="N168" s="224">
        <f t="shared" si="255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46"/>
        <v>0</v>
      </c>
      <c r="S168" s="224">
        <f t="shared" si="247"/>
        <v>0</v>
      </c>
      <c r="T168" s="224">
        <v>2000</v>
      </c>
      <c r="U168" s="226">
        <f t="shared" si="205"/>
        <v>-5268.32</v>
      </c>
      <c r="V168" s="96">
        <v>55.078000000000003</v>
      </c>
      <c r="W168" s="96">
        <f t="shared" si="206"/>
        <v>0</v>
      </c>
      <c r="X168" s="224">
        <f t="shared" si="207"/>
        <v>0</v>
      </c>
      <c r="Y168" s="224"/>
      <c r="Z168" s="226">
        <f t="shared" si="208"/>
        <v>-5268.32</v>
      </c>
      <c r="AA168" s="96">
        <f>VLOOKUP(B168,Лист3!$A$2:$C$175,3,FALSE)</f>
        <v>55.078000000000003</v>
      </c>
      <c r="AB168" s="96">
        <f t="shared" si="274"/>
        <v>0</v>
      </c>
      <c r="AC168" s="224">
        <f t="shared" si="275"/>
        <v>0</v>
      </c>
      <c r="AD168" s="224"/>
      <c r="AE168" s="226">
        <f t="shared" si="211"/>
        <v>-5268.32</v>
      </c>
      <c r="AF168" s="96">
        <f>VLOOKUP(A168,Лист4!$A$2:$F$175,6,FALSE)</f>
        <v>55.078000000000003</v>
      </c>
      <c r="AG168" s="96">
        <f t="shared" si="276"/>
        <v>0</v>
      </c>
      <c r="AH168" s="224">
        <f t="shared" si="277"/>
        <v>0</v>
      </c>
      <c r="AI168" s="224"/>
      <c r="AJ168" s="226">
        <f t="shared" si="214"/>
        <v>-5268.32</v>
      </c>
      <c r="AK168" s="96">
        <f>VLOOKUP(A168,Лист6!$A$2:$F$175,6,FALSE)</f>
        <v>76.069999999999993</v>
      </c>
      <c r="AL168" s="96">
        <f t="shared" si="278"/>
        <v>20.99199999999999</v>
      </c>
      <c r="AM168" s="224">
        <f t="shared" si="279"/>
        <v>95.303679999999957</v>
      </c>
      <c r="AN168" s="224"/>
      <c r="AO168" s="226">
        <f t="shared" si="217"/>
        <v>-5173.0163199999997</v>
      </c>
      <c r="AP168" s="91">
        <v>82.028999999999996</v>
      </c>
      <c r="AQ168" s="96">
        <f t="shared" si="218"/>
        <v>5.9590000000000032</v>
      </c>
      <c r="AR168" s="96">
        <f t="shared" si="219"/>
        <v>27.053860000000014</v>
      </c>
      <c r="AS168" s="96"/>
      <c r="AT168" s="226">
        <f t="shared" si="220"/>
        <v>-5145.9624599999997</v>
      </c>
      <c r="AU168" s="91">
        <v>89.025999999999996</v>
      </c>
      <c r="AV168" s="96">
        <f t="shared" si="221"/>
        <v>6.9969999999999999</v>
      </c>
      <c r="AW168" s="224">
        <f t="shared" si="222"/>
        <v>31.766379999999998</v>
      </c>
      <c r="AX168" s="96"/>
      <c r="AY168" s="226">
        <f t="shared" si="223"/>
        <v>-5114.1960799999997</v>
      </c>
      <c r="AZ168" s="91">
        <v>105.053</v>
      </c>
      <c r="BA168" s="96">
        <f t="shared" si="281"/>
        <v>16.027000000000001</v>
      </c>
      <c r="BB168" s="224">
        <f t="shared" si="248"/>
        <v>77.089870000000005</v>
      </c>
      <c r="BC168" s="96"/>
      <c r="BD168" s="226">
        <f t="shared" si="224"/>
        <v>-5037.1062099999999</v>
      </c>
      <c r="BE168" s="91">
        <v>108.068</v>
      </c>
      <c r="BF168" s="96">
        <f t="shared" si="225"/>
        <v>3.0150000000000006</v>
      </c>
      <c r="BG168" s="224">
        <f t="shared" si="226"/>
        <v>14.502150000000002</v>
      </c>
      <c r="BH168" s="96"/>
      <c r="BI168" s="226">
        <f t="shared" si="227"/>
        <v>-5022.6040599999997</v>
      </c>
      <c r="BJ168" s="91">
        <v>108.068</v>
      </c>
      <c r="BK168" s="96">
        <f t="shared" si="228"/>
        <v>0</v>
      </c>
      <c r="BL168" s="224">
        <f t="shared" si="229"/>
        <v>0</v>
      </c>
      <c r="BM168" s="96"/>
      <c r="BN168" s="226">
        <f t="shared" si="230"/>
        <v>-5022.6040599999997</v>
      </c>
      <c r="BO168" s="91">
        <v>108.068</v>
      </c>
      <c r="BP168" s="96">
        <f t="shared" si="231"/>
        <v>0</v>
      </c>
      <c r="BQ168" s="224">
        <f t="shared" si="232"/>
        <v>0</v>
      </c>
      <c r="BR168" s="96"/>
      <c r="BS168" s="226">
        <f t="shared" si="233"/>
        <v>-5022.6040599999997</v>
      </c>
      <c r="BT168" s="91">
        <v>109.095</v>
      </c>
      <c r="BU168" s="96">
        <f t="shared" si="234"/>
        <v>1.027000000000001</v>
      </c>
      <c r="BV168" s="224">
        <f t="shared" si="235"/>
        <v>4.9398700000000044</v>
      </c>
      <c r="BW168" s="96"/>
      <c r="BX168" s="226">
        <f t="shared" si="236"/>
        <v>-5017.6641899999995</v>
      </c>
      <c r="BY168" s="91">
        <v>109.095</v>
      </c>
      <c r="BZ168" s="217">
        <f t="shared" si="202"/>
        <v>0</v>
      </c>
      <c r="CA168" s="224">
        <f t="shared" si="237"/>
        <v>0</v>
      </c>
      <c r="CB168" s="96"/>
      <c r="CC168" s="226">
        <f t="shared" si="238"/>
        <v>-5017.6641899999995</v>
      </c>
      <c r="CD168" s="91">
        <v>109.095</v>
      </c>
      <c r="CE168" s="217">
        <f t="shared" si="239"/>
        <v>0</v>
      </c>
      <c r="CF168" s="224">
        <f t="shared" si="240"/>
        <v>0</v>
      </c>
      <c r="CG168" s="96"/>
      <c r="CH168" s="226">
        <f t="shared" si="241"/>
        <v>-5017.6641899999995</v>
      </c>
      <c r="CI168" s="91">
        <v>109.095</v>
      </c>
      <c r="CJ168" s="217">
        <f t="shared" si="257"/>
        <v>0</v>
      </c>
      <c r="CK168" s="224">
        <f t="shared" si="249"/>
        <v>0</v>
      </c>
      <c r="CL168" s="96"/>
      <c r="CM168" s="226">
        <f t="shared" si="250"/>
        <v>-5017.6641899999995</v>
      </c>
      <c r="CN168" s="96"/>
      <c r="CO168" s="288">
        <f t="shared" si="242"/>
        <v>-5017.6641899999995</v>
      </c>
      <c r="CP168" s="96"/>
      <c r="CQ168" s="288">
        <f t="shared" si="243"/>
        <v>-5017.6641899999995</v>
      </c>
      <c r="CR168" s="96"/>
      <c r="CS168" s="289">
        <f t="shared" si="244"/>
        <v>-5017.6641899999995</v>
      </c>
      <c r="CT168" s="96"/>
      <c r="CU168" s="289">
        <f t="shared" si="245"/>
        <v>-5017.6641899999995</v>
      </c>
      <c r="CV168" s="96"/>
      <c r="CW168" s="289">
        <f t="shared" si="198"/>
        <v>-5017.6641899999995</v>
      </c>
      <c r="CX168" s="96"/>
      <c r="CY168" s="289">
        <f t="shared" si="199"/>
        <v>-5017.6641899999995</v>
      </c>
      <c r="CZ168" s="96"/>
      <c r="DA168" s="289">
        <f t="shared" si="200"/>
        <v>-5017.6641899999995</v>
      </c>
      <c r="DB168" s="96"/>
      <c r="DC168" s="289">
        <f t="shared" si="201"/>
        <v>-5017.6641899999995</v>
      </c>
      <c r="DD168" s="96"/>
      <c r="DE168" s="289">
        <f t="shared" si="283"/>
        <v>-5017.6641899999995</v>
      </c>
      <c r="DF168" s="96"/>
      <c r="DG168" s="289">
        <f t="shared" si="284"/>
        <v>-5017.6641899999995</v>
      </c>
      <c r="DH168" s="96"/>
      <c r="DI168" s="289">
        <f t="shared" si="178"/>
        <v>-5017.6641899999995</v>
      </c>
      <c r="DJ168" s="96"/>
      <c r="DK168" s="289">
        <f t="shared" si="258"/>
        <v>-5017.6641899999995</v>
      </c>
      <c r="DL168" s="96"/>
      <c r="DM168" s="289">
        <f t="shared" si="259"/>
        <v>-5017.6641899999995</v>
      </c>
      <c r="DN168" s="96"/>
      <c r="DO168" s="289">
        <f t="shared" si="260"/>
        <v>-5017.6641899999995</v>
      </c>
      <c r="DP168" s="96"/>
      <c r="DQ168" s="289">
        <f t="shared" si="261"/>
        <v>-5017.6641899999995</v>
      </c>
      <c r="DR168" s="96"/>
      <c r="DS168" s="289">
        <f t="shared" si="262"/>
        <v>-5017.6641899999995</v>
      </c>
      <c r="DT168" s="96"/>
      <c r="DU168" s="289">
        <f t="shared" si="263"/>
        <v>-5017.6641899999995</v>
      </c>
      <c r="DV168" s="96"/>
      <c r="DW168" s="289">
        <f t="shared" si="264"/>
        <v>-5017.6641899999995</v>
      </c>
      <c r="DX168" s="96"/>
      <c r="DY168" s="289">
        <f t="shared" si="265"/>
        <v>-5017.6641899999995</v>
      </c>
      <c r="DZ168" s="96"/>
      <c r="EA168" s="289">
        <f t="shared" si="266"/>
        <v>-5017.6641899999995</v>
      </c>
      <c r="EB168" s="96"/>
      <c r="EC168" s="289">
        <f t="shared" si="267"/>
        <v>-5017.6641899999995</v>
      </c>
      <c r="ED168" s="96"/>
      <c r="EE168" s="289">
        <f t="shared" si="268"/>
        <v>-5017.6641899999995</v>
      </c>
      <c r="EF168" s="96"/>
      <c r="EG168" s="289">
        <f t="shared" si="269"/>
        <v>-5017.6641899999995</v>
      </c>
      <c r="EH168" s="96"/>
      <c r="EI168" s="289">
        <f t="shared" si="270"/>
        <v>-5017.6641899999995</v>
      </c>
      <c r="EJ168" s="96"/>
      <c r="EK168" s="289">
        <f t="shared" si="271"/>
        <v>-5017.6641899999995</v>
      </c>
      <c r="EL168" s="96"/>
      <c r="EM168" s="289">
        <f t="shared" si="272"/>
        <v>-5017.6641899999995</v>
      </c>
    </row>
    <row r="169" spans="1:246" s="89" customFormat="1" ht="15.75" customHeight="1" thickBot="1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51"/>
        <v>0</v>
      </c>
      <c r="J169" s="224">
        <f t="shared" si="252"/>
        <v>0</v>
      </c>
      <c r="K169" s="225">
        <v>0</v>
      </c>
      <c r="L169" s="96">
        <f t="shared" si="253"/>
        <v>0</v>
      </c>
      <c r="M169" s="224">
        <f t="shared" si="254"/>
        <v>0</v>
      </c>
      <c r="N169" s="224">
        <f t="shared" si="255"/>
        <v>0</v>
      </c>
      <c r="O169" s="224">
        <v>0</v>
      </c>
      <c r="P169" s="226">
        <f t="shared" si="256"/>
        <v>0</v>
      </c>
      <c r="Q169" s="96">
        <v>0</v>
      </c>
      <c r="R169" s="96">
        <f t="shared" si="246"/>
        <v>0</v>
      </c>
      <c r="S169" s="224">
        <f t="shared" si="247"/>
        <v>0</v>
      </c>
      <c r="T169" s="224"/>
      <c r="U169" s="226">
        <f t="shared" si="205"/>
        <v>0</v>
      </c>
      <c r="V169" s="96">
        <v>0</v>
      </c>
      <c r="W169" s="96">
        <f t="shared" si="206"/>
        <v>0</v>
      </c>
      <c r="X169" s="224">
        <f t="shared" si="207"/>
        <v>0</v>
      </c>
      <c r="Y169" s="224"/>
      <c r="Z169" s="226">
        <f t="shared" si="208"/>
        <v>0</v>
      </c>
      <c r="AA169" s="96">
        <f>VLOOKUP(B169,Лист3!$A$2:$C$175,3,FALSE)</f>
        <v>0</v>
      </c>
      <c r="AB169" s="96">
        <f t="shared" si="274"/>
        <v>0</v>
      </c>
      <c r="AC169" s="224">
        <f t="shared" si="275"/>
        <v>0</v>
      </c>
      <c r="AD169" s="224"/>
      <c r="AE169" s="226">
        <f t="shared" si="211"/>
        <v>0</v>
      </c>
      <c r="AF169" s="96">
        <f>VLOOKUP(A169,Лист4!$A$2:$F$175,6,FALSE)</f>
        <v>0</v>
      </c>
      <c r="AG169" s="96">
        <f t="shared" si="276"/>
        <v>0</v>
      </c>
      <c r="AH169" s="224">
        <f t="shared" si="277"/>
        <v>0</v>
      </c>
      <c r="AI169" s="224"/>
      <c r="AJ169" s="226">
        <f t="shared" si="214"/>
        <v>0</v>
      </c>
      <c r="AK169" s="96">
        <f>VLOOKUP(A169,Лист6!$A$2:$F$175,6,FALSE)</f>
        <v>0</v>
      </c>
      <c r="AL169" s="96">
        <f t="shared" si="278"/>
        <v>0</v>
      </c>
      <c r="AM169" s="224">
        <f t="shared" si="279"/>
        <v>0</v>
      </c>
      <c r="AN169" s="224"/>
      <c r="AO169" s="226">
        <f t="shared" si="217"/>
        <v>0</v>
      </c>
      <c r="AP169" s="91">
        <v>1.2E-2</v>
      </c>
      <c r="AQ169" s="96">
        <f t="shared" si="218"/>
        <v>1.2E-2</v>
      </c>
      <c r="AR169" s="96">
        <f t="shared" si="219"/>
        <v>5.4480000000000001E-2</v>
      </c>
      <c r="AS169" s="96"/>
      <c r="AT169" s="226">
        <f t="shared" si="220"/>
        <v>5.4480000000000001E-2</v>
      </c>
      <c r="AU169" s="91">
        <v>4.0270000000000001</v>
      </c>
      <c r="AV169" s="96">
        <f t="shared" si="221"/>
        <v>4.0150000000000006</v>
      </c>
      <c r="AW169" s="224">
        <f t="shared" si="222"/>
        <v>18.228100000000001</v>
      </c>
      <c r="AX169" s="96"/>
      <c r="AY169" s="226">
        <f t="shared" si="223"/>
        <v>18.282580000000003</v>
      </c>
      <c r="AZ169" s="91">
        <v>11.06</v>
      </c>
      <c r="BA169" s="96">
        <f t="shared" si="281"/>
        <v>7.0330000000000004</v>
      </c>
      <c r="BB169" s="224">
        <f t="shared" si="248"/>
        <v>33.82873</v>
      </c>
      <c r="BC169" s="96"/>
      <c r="BD169" s="226">
        <f t="shared" si="224"/>
        <v>52.111310000000003</v>
      </c>
      <c r="BE169" s="91">
        <v>19.097999999999999</v>
      </c>
      <c r="BF169" s="96">
        <f t="shared" si="225"/>
        <v>8.0379999999999985</v>
      </c>
      <c r="BG169" s="224">
        <f t="shared" si="226"/>
        <v>38.662779999999991</v>
      </c>
      <c r="BH169" s="96"/>
      <c r="BI169" s="226">
        <f t="shared" si="227"/>
        <v>90.774090000000001</v>
      </c>
      <c r="BJ169" s="91">
        <v>29.013999999999999</v>
      </c>
      <c r="BK169" s="96">
        <f t="shared" si="228"/>
        <v>9.9160000000000004</v>
      </c>
      <c r="BL169" s="224">
        <f t="shared" si="229"/>
        <v>47.695959999999999</v>
      </c>
      <c r="BM169" s="96"/>
      <c r="BN169" s="226">
        <f t="shared" si="230"/>
        <v>138.47005000000001</v>
      </c>
      <c r="BO169" s="91">
        <v>30.021000000000001</v>
      </c>
      <c r="BP169" s="96">
        <f t="shared" si="231"/>
        <v>1.0070000000000014</v>
      </c>
      <c r="BQ169" s="224">
        <f t="shared" si="232"/>
        <v>4.8436700000000066</v>
      </c>
      <c r="BR169" s="96">
        <v>131</v>
      </c>
      <c r="BS169" s="226">
        <f t="shared" si="233"/>
        <v>12.313720000000018</v>
      </c>
      <c r="BT169" s="91">
        <v>30.021000000000001</v>
      </c>
      <c r="BU169" s="96">
        <f t="shared" si="234"/>
        <v>0</v>
      </c>
      <c r="BV169" s="224">
        <f t="shared" si="235"/>
        <v>0</v>
      </c>
      <c r="BW169" s="96"/>
      <c r="BX169" s="226">
        <f t="shared" si="236"/>
        <v>12.313720000000018</v>
      </c>
      <c r="BY169" s="91">
        <v>30.021000000000001</v>
      </c>
      <c r="BZ169" s="217">
        <f t="shared" si="202"/>
        <v>0</v>
      </c>
      <c r="CA169" s="224">
        <f t="shared" si="237"/>
        <v>0</v>
      </c>
      <c r="CB169" s="96"/>
      <c r="CC169" s="226">
        <f t="shared" si="238"/>
        <v>12.313720000000018</v>
      </c>
      <c r="CD169" s="91">
        <v>30.021000000000001</v>
      </c>
      <c r="CE169" s="217">
        <f t="shared" si="239"/>
        <v>0</v>
      </c>
      <c r="CF169" s="224">
        <f t="shared" si="240"/>
        <v>0</v>
      </c>
      <c r="CG169" s="96"/>
      <c r="CH169" s="226">
        <f t="shared" si="241"/>
        <v>12.313720000000018</v>
      </c>
      <c r="CI169" s="91">
        <v>30.021000000000001</v>
      </c>
      <c r="CJ169" s="217">
        <f t="shared" si="257"/>
        <v>0</v>
      </c>
      <c r="CK169" s="224">
        <f t="shared" si="249"/>
        <v>0</v>
      </c>
      <c r="CL169" s="96"/>
      <c r="CM169" s="287">
        <f t="shared" si="250"/>
        <v>12.313720000000018</v>
      </c>
      <c r="CN169" s="217"/>
      <c r="CO169" s="289">
        <f t="shared" si="242"/>
        <v>12.313720000000018</v>
      </c>
      <c r="CP169" s="217"/>
      <c r="CQ169" s="289">
        <f t="shared" si="243"/>
        <v>12.313720000000018</v>
      </c>
      <c r="CR169" s="217"/>
      <c r="CS169" s="289">
        <f t="shared" si="244"/>
        <v>12.313720000000018</v>
      </c>
      <c r="CT169" s="217"/>
      <c r="CU169" s="289">
        <f t="shared" si="245"/>
        <v>12.313720000000018</v>
      </c>
      <c r="CV169" s="217"/>
      <c r="CW169" s="289">
        <f t="shared" si="198"/>
        <v>12.313720000000018</v>
      </c>
      <c r="CX169" s="217"/>
      <c r="CY169" s="289">
        <f t="shared" si="199"/>
        <v>12.313720000000018</v>
      </c>
      <c r="CZ169" s="217"/>
      <c r="DA169" s="289">
        <f t="shared" si="200"/>
        <v>12.313720000000018</v>
      </c>
      <c r="DB169" s="217"/>
      <c r="DC169" s="289">
        <f t="shared" si="201"/>
        <v>12.313720000000018</v>
      </c>
      <c r="DD169" s="217"/>
      <c r="DE169" s="289">
        <f t="shared" si="283"/>
        <v>12.313720000000018</v>
      </c>
      <c r="DF169" s="217"/>
      <c r="DG169" s="289">
        <f t="shared" si="284"/>
        <v>12.313720000000018</v>
      </c>
      <c r="DH169" s="217"/>
      <c r="DI169" s="289">
        <f t="shared" si="178"/>
        <v>12.313720000000018</v>
      </c>
      <c r="DJ169" s="217"/>
      <c r="DK169" s="289">
        <f t="shared" si="258"/>
        <v>12.313720000000018</v>
      </c>
      <c r="DL169" s="217"/>
      <c r="DM169" s="289">
        <f t="shared" si="259"/>
        <v>12.313720000000018</v>
      </c>
      <c r="DN169" s="217"/>
      <c r="DO169" s="289">
        <f t="shared" si="260"/>
        <v>12.313720000000018</v>
      </c>
      <c r="DP169" s="217"/>
      <c r="DQ169" s="289">
        <f t="shared" si="261"/>
        <v>12.313720000000018</v>
      </c>
      <c r="DR169" s="217"/>
      <c r="DS169" s="289">
        <f t="shared" si="262"/>
        <v>12.313720000000018</v>
      </c>
      <c r="DT169" s="217"/>
      <c r="DU169" s="289">
        <f t="shared" si="263"/>
        <v>12.313720000000018</v>
      </c>
      <c r="DV169" s="217"/>
      <c r="DW169" s="289">
        <f t="shared" si="264"/>
        <v>12.313720000000018</v>
      </c>
      <c r="DX169" s="217"/>
      <c r="DY169" s="289">
        <f t="shared" si="265"/>
        <v>12.313720000000018</v>
      </c>
      <c r="DZ169" s="217"/>
      <c r="EA169" s="289">
        <f t="shared" si="266"/>
        <v>12.313720000000018</v>
      </c>
      <c r="EB169" s="217"/>
      <c r="EC169" s="289">
        <f t="shared" si="267"/>
        <v>12.313720000000018</v>
      </c>
      <c r="ED169" s="217"/>
      <c r="EE169" s="289">
        <f t="shared" si="268"/>
        <v>12.313720000000018</v>
      </c>
      <c r="EF169" s="217"/>
      <c r="EG169" s="289">
        <f t="shared" si="269"/>
        <v>12.313720000000018</v>
      </c>
      <c r="EH169" s="217"/>
      <c r="EI169" s="289">
        <f t="shared" si="270"/>
        <v>12.313720000000018</v>
      </c>
      <c r="EJ169" s="217"/>
      <c r="EK169" s="289">
        <f t="shared" si="271"/>
        <v>12.313720000000018</v>
      </c>
      <c r="EL169" s="217"/>
      <c r="EM169" s="289">
        <f t="shared" si="272"/>
        <v>12.313720000000018</v>
      </c>
    </row>
    <row r="170" spans="1:246" s="176" customFormat="1" ht="15.75" customHeight="1" thickBot="1">
      <c r="A170" s="171">
        <v>344508</v>
      </c>
      <c r="B170" s="171" t="s">
        <v>531</v>
      </c>
      <c r="C170" s="172">
        <v>117.24</v>
      </c>
      <c r="D170" s="171">
        <v>24</v>
      </c>
      <c r="E170" s="173">
        <v>0</v>
      </c>
      <c r="F170" s="173">
        <f t="shared" ref="F170:F176" si="285">G170/4.18</f>
        <v>3.0334928229665072</v>
      </c>
      <c r="G170" s="189">
        <v>12.68</v>
      </c>
      <c r="H170" s="190">
        <v>0</v>
      </c>
      <c r="I170" s="148">
        <f t="shared" si="251"/>
        <v>0</v>
      </c>
      <c r="J170" s="174">
        <f t="shared" si="252"/>
        <v>0</v>
      </c>
      <c r="K170" s="191">
        <v>0</v>
      </c>
      <c r="L170" s="148">
        <f t="shared" si="253"/>
        <v>0</v>
      </c>
      <c r="M170" s="174">
        <f t="shared" si="254"/>
        <v>0</v>
      </c>
      <c r="N170" s="174">
        <f t="shared" si="255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46"/>
        <v>0</v>
      </c>
      <c r="S170" s="174">
        <f t="shared" si="247"/>
        <v>0</v>
      </c>
      <c r="T170" s="174"/>
      <c r="U170" s="120">
        <f t="shared" si="205"/>
        <v>129.91999999999999</v>
      </c>
      <c r="V170" s="148">
        <v>0</v>
      </c>
      <c r="W170" s="148">
        <f t="shared" si="206"/>
        <v>0</v>
      </c>
      <c r="X170" s="174">
        <f t="shared" si="207"/>
        <v>0</v>
      </c>
      <c r="Y170" s="174">
        <v>810.4</v>
      </c>
      <c r="Z170" s="120">
        <f t="shared" si="208"/>
        <v>-680.48</v>
      </c>
      <c r="AA170" s="148">
        <v>0</v>
      </c>
      <c r="AB170" s="148">
        <f t="shared" si="274"/>
        <v>0</v>
      </c>
      <c r="AC170" s="174">
        <f t="shared" si="275"/>
        <v>0</v>
      </c>
      <c r="AD170" s="174"/>
      <c r="AE170" s="120">
        <f t="shared" si="211"/>
        <v>-680.48</v>
      </c>
      <c r="AF170" s="121">
        <f>VLOOKUP(A170,Лист4!$A$2:$F$175,6,FALSE)</f>
        <v>0</v>
      </c>
      <c r="AG170" s="148">
        <f t="shared" si="276"/>
        <v>0</v>
      </c>
      <c r="AH170" s="174">
        <f t="shared" si="277"/>
        <v>0</v>
      </c>
      <c r="AI170" s="174"/>
      <c r="AJ170" s="120">
        <f t="shared" si="214"/>
        <v>-680.48</v>
      </c>
      <c r="AK170" s="121">
        <f>VLOOKUP(A170,Лист6!$A$2:$F$175,6,FALSE)</f>
        <v>0</v>
      </c>
      <c r="AL170" s="148">
        <f t="shared" si="278"/>
        <v>0</v>
      </c>
      <c r="AM170" s="174">
        <f t="shared" si="279"/>
        <v>0</v>
      </c>
      <c r="AN170" s="174"/>
      <c r="AO170" s="120">
        <f t="shared" si="217"/>
        <v>-680.48</v>
      </c>
      <c r="AP170" s="175">
        <v>0</v>
      </c>
      <c r="AQ170" s="121">
        <f t="shared" si="218"/>
        <v>0</v>
      </c>
      <c r="AR170" s="121">
        <f t="shared" si="219"/>
        <v>0</v>
      </c>
      <c r="AS170" s="121"/>
      <c r="AT170" s="128">
        <f t="shared" si="220"/>
        <v>-680.48</v>
      </c>
      <c r="AU170" s="175">
        <v>0</v>
      </c>
      <c r="AV170" s="121">
        <f t="shared" si="221"/>
        <v>0</v>
      </c>
      <c r="AW170" s="122">
        <f t="shared" si="222"/>
        <v>0</v>
      </c>
      <c r="AX170" s="121"/>
      <c r="AY170" s="120">
        <f t="shared" si="223"/>
        <v>-680.48</v>
      </c>
      <c r="AZ170" s="175">
        <v>0</v>
      </c>
      <c r="BA170" s="121">
        <f t="shared" si="281"/>
        <v>0</v>
      </c>
      <c r="BB170" s="122">
        <f t="shared" si="248"/>
        <v>0</v>
      </c>
      <c r="BC170" s="121"/>
      <c r="BD170" s="120">
        <f t="shared" si="224"/>
        <v>-680.48</v>
      </c>
      <c r="BE170" s="175">
        <v>0</v>
      </c>
      <c r="BF170" s="121">
        <f t="shared" si="225"/>
        <v>0</v>
      </c>
      <c r="BG170" s="122">
        <f t="shared" si="226"/>
        <v>0</v>
      </c>
      <c r="BH170" s="121"/>
      <c r="BI170" s="120">
        <f t="shared" si="227"/>
        <v>-680.48</v>
      </c>
      <c r="BJ170" s="175">
        <v>0</v>
      </c>
      <c r="BK170" s="121">
        <f t="shared" si="228"/>
        <v>0</v>
      </c>
      <c r="BL170" s="122">
        <f t="shared" si="229"/>
        <v>0</v>
      </c>
      <c r="BM170" s="121"/>
      <c r="BN170" s="120">
        <f t="shared" si="230"/>
        <v>-680.48</v>
      </c>
      <c r="BO170" s="175"/>
      <c r="BP170" s="121">
        <f t="shared" si="231"/>
        <v>0</v>
      </c>
      <c r="BQ170" s="122">
        <f t="shared" si="232"/>
        <v>0</v>
      </c>
      <c r="BR170" s="121"/>
      <c r="BS170" s="120">
        <f t="shared" si="233"/>
        <v>-680.48</v>
      </c>
      <c r="BT170" s="175"/>
      <c r="BU170" s="121">
        <f t="shared" si="234"/>
        <v>0</v>
      </c>
      <c r="BV170" s="122">
        <f t="shared" si="235"/>
        <v>0</v>
      </c>
      <c r="BW170" s="121"/>
      <c r="BX170" s="120">
        <f t="shared" si="236"/>
        <v>-680.48</v>
      </c>
      <c r="BY170" s="175"/>
      <c r="BZ170" s="111">
        <f t="shared" si="202"/>
        <v>0</v>
      </c>
      <c r="CA170" s="122">
        <f t="shared" si="237"/>
        <v>0</v>
      </c>
      <c r="CB170" s="121"/>
      <c r="CC170" s="120">
        <f t="shared" si="238"/>
        <v>-680.48</v>
      </c>
      <c r="CD170" s="175"/>
      <c r="CE170" s="111">
        <f t="shared" si="239"/>
        <v>0</v>
      </c>
      <c r="CF170" s="122">
        <f t="shared" si="240"/>
        <v>0</v>
      </c>
      <c r="CG170" s="121"/>
      <c r="CH170" s="120">
        <f t="shared" si="241"/>
        <v>-680.48</v>
      </c>
      <c r="CI170" s="175"/>
      <c r="CJ170" s="111">
        <f t="shared" si="257"/>
        <v>0</v>
      </c>
      <c r="CK170" s="122">
        <f t="shared" si="249"/>
        <v>0</v>
      </c>
      <c r="CL170" s="121"/>
      <c r="CM170" s="120">
        <f t="shared" si="250"/>
        <v>-680.48</v>
      </c>
      <c r="CN170" s="121"/>
      <c r="CO170" s="152">
        <f t="shared" si="242"/>
        <v>-680.48</v>
      </c>
      <c r="CP170" s="121"/>
      <c r="CQ170" s="152">
        <f t="shared" si="243"/>
        <v>-680.48</v>
      </c>
      <c r="CR170" s="121"/>
      <c r="CS170" s="196">
        <f t="shared" si="244"/>
        <v>-680.48</v>
      </c>
      <c r="CT170" s="121"/>
      <c r="CU170" s="196">
        <f t="shared" si="245"/>
        <v>-680.48</v>
      </c>
      <c r="CV170" s="121"/>
      <c r="CW170" s="196">
        <f t="shared" si="198"/>
        <v>-680.48</v>
      </c>
      <c r="CX170" s="121"/>
      <c r="CY170" s="196">
        <f t="shared" si="199"/>
        <v>-680.48</v>
      </c>
      <c r="CZ170" s="121"/>
      <c r="DA170" s="196">
        <f t="shared" si="200"/>
        <v>-680.48</v>
      </c>
      <c r="DB170" s="121"/>
      <c r="DC170" s="196">
        <f t="shared" si="201"/>
        <v>-680.48</v>
      </c>
      <c r="DD170" s="121"/>
      <c r="DE170" s="196">
        <f t="shared" si="283"/>
        <v>-680.48</v>
      </c>
      <c r="DF170" s="121"/>
      <c r="DG170" s="196">
        <f t="shared" si="284"/>
        <v>-680.48</v>
      </c>
      <c r="DH170" s="121"/>
      <c r="DI170" s="196">
        <f t="shared" ref="DI170:DI181" si="286">DG170-DH170</f>
        <v>-680.48</v>
      </c>
      <c r="DJ170" s="121"/>
      <c r="DK170" s="196">
        <f t="shared" si="258"/>
        <v>-680.48</v>
      </c>
      <c r="DL170" s="121"/>
      <c r="DM170" s="196">
        <f t="shared" si="259"/>
        <v>-680.48</v>
      </c>
      <c r="DN170" s="121"/>
      <c r="DO170" s="196">
        <f t="shared" si="260"/>
        <v>-680.48</v>
      </c>
      <c r="DP170" s="121"/>
      <c r="DQ170" s="196">
        <f t="shared" si="261"/>
        <v>-680.48</v>
      </c>
      <c r="DR170" s="121"/>
      <c r="DS170" s="196">
        <f t="shared" si="262"/>
        <v>-680.48</v>
      </c>
      <c r="DT170" s="121"/>
      <c r="DU170" s="196">
        <f t="shared" si="263"/>
        <v>-680.48</v>
      </c>
      <c r="DV170" s="121"/>
      <c r="DW170" s="196">
        <f t="shared" si="264"/>
        <v>-680.48</v>
      </c>
      <c r="DX170" s="121"/>
      <c r="DY170" s="196">
        <f t="shared" si="265"/>
        <v>-680.48</v>
      </c>
      <c r="DZ170" s="121"/>
      <c r="EA170" s="196">
        <f t="shared" si="266"/>
        <v>-680.48</v>
      </c>
      <c r="EB170" s="121"/>
      <c r="EC170" s="196">
        <f t="shared" si="267"/>
        <v>-680.48</v>
      </c>
      <c r="ED170" s="121"/>
      <c r="EE170" s="196">
        <f t="shared" si="268"/>
        <v>-680.48</v>
      </c>
      <c r="EF170" s="121"/>
      <c r="EG170" s="196">
        <f t="shared" si="269"/>
        <v>-680.48</v>
      </c>
      <c r="EH170" s="121"/>
      <c r="EI170" s="196">
        <f t="shared" si="270"/>
        <v>-680.48</v>
      </c>
      <c r="EJ170" s="121"/>
      <c r="EK170" s="196">
        <f t="shared" si="271"/>
        <v>-680.48</v>
      </c>
      <c r="EL170" s="121"/>
      <c r="EM170" s="196">
        <f t="shared" si="272"/>
        <v>-680.48</v>
      </c>
      <c r="EN170" s="235"/>
      <c r="EO170" s="235"/>
      <c r="EP170" s="235"/>
      <c r="EQ170" s="235"/>
      <c r="ER170" s="235"/>
      <c r="ES170" s="235"/>
      <c r="ET170" s="235"/>
      <c r="EU170" s="235"/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285"/>
        <v>0</v>
      </c>
      <c r="G171" s="182">
        <v>0</v>
      </c>
      <c r="H171" s="183">
        <v>113</v>
      </c>
      <c r="I171" s="121">
        <f t="shared" si="251"/>
        <v>107.90600000000001</v>
      </c>
      <c r="J171" s="122">
        <f t="shared" si="252"/>
        <v>451.04707999999999</v>
      </c>
      <c r="K171" s="184">
        <v>195.05199999999999</v>
      </c>
      <c r="L171" s="121">
        <f t="shared" si="253"/>
        <v>82.051999999999992</v>
      </c>
      <c r="M171" s="122">
        <f t="shared" si="254"/>
        <v>372.51607999999999</v>
      </c>
      <c r="N171" s="122">
        <f t="shared" si="255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46"/>
        <v>0</v>
      </c>
      <c r="S171" s="122">
        <f t="shared" si="247"/>
        <v>0</v>
      </c>
      <c r="T171" s="122"/>
      <c r="U171" s="120">
        <f t="shared" si="205"/>
        <v>-1155.1500000000001</v>
      </c>
      <c r="V171" s="121">
        <v>195.05199999999999</v>
      </c>
      <c r="W171" s="121">
        <f t="shared" si="206"/>
        <v>0</v>
      </c>
      <c r="X171" s="122">
        <f t="shared" si="207"/>
        <v>0</v>
      </c>
      <c r="Y171" s="122"/>
      <c r="Z171" s="120">
        <f t="shared" si="208"/>
        <v>-1155.1500000000001</v>
      </c>
      <c r="AA171" s="121">
        <f>VLOOKUP(B171,Лист3!$A$2:$C$175,3,FALSE)</f>
        <v>195.05199999999999</v>
      </c>
      <c r="AB171" s="121">
        <f t="shared" si="274"/>
        <v>0</v>
      </c>
      <c r="AC171" s="122">
        <f t="shared" si="275"/>
        <v>0</v>
      </c>
      <c r="AD171" s="122"/>
      <c r="AE171" s="120">
        <f t="shared" si="211"/>
        <v>-1155.1500000000001</v>
      </c>
      <c r="AF171" s="121">
        <f>VLOOKUP(A171,Лист4!$A$2:$F$175,6,FALSE)</f>
        <v>195.05199999999999</v>
      </c>
      <c r="AG171" s="121">
        <f t="shared" si="276"/>
        <v>0</v>
      </c>
      <c r="AH171" s="122">
        <f t="shared" si="277"/>
        <v>0</v>
      </c>
      <c r="AI171" s="122"/>
      <c r="AJ171" s="120">
        <f t="shared" si="214"/>
        <v>-1155.1500000000001</v>
      </c>
      <c r="AK171" s="121">
        <f>VLOOKUP(A171,Лист6!$A$2:$F$175,6,FALSE)</f>
        <v>199.08600000000001</v>
      </c>
      <c r="AL171" s="121">
        <f t="shared" si="278"/>
        <v>4.0340000000000202</v>
      </c>
      <c r="AM171" s="122">
        <f t="shared" si="279"/>
        <v>18.314360000000093</v>
      </c>
      <c r="AN171" s="122"/>
      <c r="AO171" s="120">
        <f t="shared" si="217"/>
        <v>-1136.83564</v>
      </c>
      <c r="AP171" s="123">
        <v>219.06399999999999</v>
      </c>
      <c r="AQ171" s="121">
        <f t="shared" si="218"/>
        <v>19.97799999999998</v>
      </c>
      <c r="AR171" s="121">
        <f t="shared" si="219"/>
        <v>90.700119999999913</v>
      </c>
      <c r="AS171" s="121"/>
      <c r="AT171" s="120">
        <f t="shared" si="220"/>
        <v>-1046.13552</v>
      </c>
      <c r="AU171" s="123">
        <v>247.05600000000001</v>
      </c>
      <c r="AV171" s="121">
        <f t="shared" si="221"/>
        <v>27.992000000000019</v>
      </c>
      <c r="AW171" s="122">
        <f t="shared" si="222"/>
        <v>127.08368000000009</v>
      </c>
      <c r="AX171" s="121"/>
      <c r="AY171" s="120">
        <f t="shared" si="223"/>
        <v>-919.05183999999997</v>
      </c>
      <c r="AZ171" s="123">
        <v>257.05200000000002</v>
      </c>
      <c r="BA171" s="121">
        <f t="shared" si="281"/>
        <v>9.9960000000000093</v>
      </c>
      <c r="BB171" s="122">
        <f t="shared" si="248"/>
        <v>48.080760000000041</v>
      </c>
      <c r="BC171" s="121"/>
      <c r="BD171" s="120">
        <f t="shared" si="224"/>
        <v>-870.97107999999992</v>
      </c>
      <c r="BE171" s="170">
        <v>290.00900000000001</v>
      </c>
      <c r="BF171" s="121">
        <f t="shared" si="225"/>
        <v>32.956999999999994</v>
      </c>
      <c r="BG171" s="122">
        <f t="shared" si="226"/>
        <v>158.52316999999996</v>
      </c>
      <c r="BH171" s="121"/>
      <c r="BI171" s="157">
        <f t="shared" si="227"/>
        <v>-712.44790999999998</v>
      </c>
      <c r="BJ171" s="123"/>
      <c r="BK171" s="121"/>
      <c r="BL171" s="122">
        <f t="shared" si="229"/>
        <v>0</v>
      </c>
      <c r="BM171" s="121"/>
      <c r="BN171" s="120">
        <f t="shared" si="230"/>
        <v>-712.44790999999998</v>
      </c>
      <c r="BO171" s="123"/>
      <c r="BP171" s="121">
        <f t="shared" si="231"/>
        <v>0</v>
      </c>
      <c r="BQ171" s="122">
        <f t="shared" si="232"/>
        <v>0</v>
      </c>
      <c r="BR171" s="121"/>
      <c r="BS171" s="120">
        <f t="shared" si="233"/>
        <v>-712.44790999999998</v>
      </c>
      <c r="BT171" s="123"/>
      <c r="BU171" s="121">
        <f t="shared" si="234"/>
        <v>0</v>
      </c>
      <c r="BV171" s="122">
        <f t="shared" si="235"/>
        <v>0</v>
      </c>
      <c r="BW171" s="121"/>
      <c r="BX171" s="120">
        <f t="shared" si="236"/>
        <v>-712.44790999999998</v>
      </c>
      <c r="BY171" s="123"/>
      <c r="BZ171" s="111">
        <f t="shared" si="202"/>
        <v>0</v>
      </c>
      <c r="CA171" s="122">
        <f t="shared" si="237"/>
        <v>0</v>
      </c>
      <c r="CB171" s="121"/>
      <c r="CC171" s="120">
        <f t="shared" si="238"/>
        <v>-712.44790999999998</v>
      </c>
      <c r="CD171" s="123"/>
      <c r="CE171" s="111">
        <f t="shared" si="239"/>
        <v>0</v>
      </c>
      <c r="CF171" s="122">
        <f t="shared" si="240"/>
        <v>0</v>
      </c>
      <c r="CG171" s="121"/>
      <c r="CH171" s="120">
        <f t="shared" si="241"/>
        <v>-712.44790999999998</v>
      </c>
      <c r="CI171" s="123"/>
      <c r="CJ171" s="111">
        <f t="shared" si="257"/>
        <v>0</v>
      </c>
      <c r="CK171" s="122">
        <f t="shared" si="249"/>
        <v>0</v>
      </c>
      <c r="CL171" s="121"/>
      <c r="CM171" s="120">
        <f t="shared" si="250"/>
        <v>-712.44790999999998</v>
      </c>
      <c r="CN171" s="121"/>
      <c r="CO171" s="152">
        <f t="shared" si="242"/>
        <v>-712.44790999999998</v>
      </c>
      <c r="CP171" s="121"/>
      <c r="CQ171" s="152">
        <f t="shared" si="243"/>
        <v>-712.44790999999998</v>
      </c>
      <c r="CR171" s="121"/>
      <c r="CS171" s="196">
        <f t="shared" si="244"/>
        <v>-712.44790999999998</v>
      </c>
      <c r="CT171" s="121"/>
      <c r="CU171" s="196">
        <f t="shared" si="245"/>
        <v>-712.44790999999998</v>
      </c>
      <c r="CV171" s="121"/>
      <c r="CW171" s="196">
        <f t="shared" si="198"/>
        <v>-712.44790999999998</v>
      </c>
      <c r="CX171" s="121"/>
      <c r="CY171" s="196">
        <f t="shared" si="199"/>
        <v>-712.44790999999998</v>
      </c>
      <c r="CZ171" s="121"/>
      <c r="DA171" s="196">
        <f t="shared" si="200"/>
        <v>-712.44790999999998</v>
      </c>
      <c r="DB171" s="121"/>
      <c r="DC171" s="196">
        <f t="shared" si="201"/>
        <v>-712.44790999999998</v>
      </c>
      <c r="DD171" s="121">
        <v>-712.45</v>
      </c>
      <c r="DE171" s="196">
        <f t="shared" si="283"/>
        <v>2.0900000000665386E-3</v>
      </c>
      <c r="DF171" s="121"/>
      <c r="DG171" s="196">
        <f t="shared" si="284"/>
        <v>2.0900000000665386E-3</v>
      </c>
      <c r="DH171" s="121"/>
      <c r="DI171" s="196">
        <f t="shared" si="286"/>
        <v>2.0900000000665386E-3</v>
      </c>
      <c r="DJ171" s="121"/>
      <c r="DK171" s="196">
        <f t="shared" si="258"/>
        <v>2.0900000000665386E-3</v>
      </c>
      <c r="DL171" s="121"/>
      <c r="DM171" s="196">
        <f t="shared" si="259"/>
        <v>2.0900000000665386E-3</v>
      </c>
      <c r="DN171" s="121"/>
      <c r="DO171" s="196">
        <f t="shared" si="260"/>
        <v>2.0900000000665386E-3</v>
      </c>
      <c r="DP171" s="121"/>
      <c r="DQ171" s="196">
        <f t="shared" si="261"/>
        <v>2.0900000000665386E-3</v>
      </c>
      <c r="DR171" s="121"/>
      <c r="DS171" s="196">
        <f t="shared" si="262"/>
        <v>2.0900000000665386E-3</v>
      </c>
      <c r="DT171" s="121"/>
      <c r="DU171" s="196">
        <f t="shared" si="263"/>
        <v>2.0900000000665386E-3</v>
      </c>
      <c r="DV171" s="121"/>
      <c r="DW171" s="196">
        <f t="shared" si="264"/>
        <v>2.0900000000665386E-3</v>
      </c>
      <c r="DX171" s="121"/>
      <c r="DY171" s="196">
        <f t="shared" si="265"/>
        <v>2.0900000000665386E-3</v>
      </c>
      <c r="DZ171" s="121"/>
      <c r="EA171" s="196">
        <f t="shared" si="266"/>
        <v>2.0900000000665386E-3</v>
      </c>
      <c r="EB171" s="121"/>
      <c r="EC171" s="196">
        <f t="shared" si="267"/>
        <v>2.0900000000665386E-3</v>
      </c>
      <c r="ED171" s="121"/>
      <c r="EE171" s="196">
        <f t="shared" si="268"/>
        <v>2.0900000000665386E-3</v>
      </c>
      <c r="EF171" s="121"/>
      <c r="EG171" s="196">
        <f t="shared" si="269"/>
        <v>2.0900000000665386E-3</v>
      </c>
      <c r="EH171" s="121"/>
      <c r="EI171" s="196">
        <f t="shared" si="270"/>
        <v>2.0900000000665386E-3</v>
      </c>
      <c r="EJ171" s="121"/>
      <c r="EK171" s="196">
        <f t="shared" si="271"/>
        <v>2.0900000000665386E-3</v>
      </c>
      <c r="EL171" s="121"/>
      <c r="EM171" s="196">
        <f t="shared" si="272"/>
        <v>2.0900000000665386E-3</v>
      </c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285"/>
        <v>6840.9784688995223</v>
      </c>
      <c r="G172" s="182">
        <v>28595.29</v>
      </c>
      <c r="H172" s="183">
        <v>44328.044000000002</v>
      </c>
      <c r="I172" s="121">
        <f t="shared" si="251"/>
        <v>18906.02</v>
      </c>
      <c r="J172" s="122">
        <f t="shared" si="252"/>
        <v>79027.1636</v>
      </c>
      <c r="K172" s="184">
        <v>54745.027000000002</v>
      </c>
      <c r="L172" s="121">
        <f t="shared" si="253"/>
        <v>10416.983</v>
      </c>
      <c r="M172" s="122">
        <f t="shared" si="254"/>
        <v>47293.10282</v>
      </c>
      <c r="N172" s="122">
        <f t="shared" si="255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46"/>
        <v>6199.987000000001</v>
      </c>
      <c r="S172" s="122">
        <f t="shared" si="247"/>
        <v>28147.940980000003</v>
      </c>
      <c r="T172" s="122"/>
      <c r="U172" s="120">
        <f t="shared" si="205"/>
        <v>68394.320980000004</v>
      </c>
      <c r="V172" s="121">
        <v>67204.078999999998</v>
      </c>
      <c r="W172" s="121">
        <f t="shared" si="206"/>
        <v>6259.0649999999951</v>
      </c>
      <c r="X172" s="122">
        <f t="shared" si="207"/>
        <v>28416.155099999978</v>
      </c>
      <c r="Y172" s="122">
        <v>66247</v>
      </c>
      <c r="Z172" s="120">
        <f t="shared" si="208"/>
        <v>30563.476079999979</v>
      </c>
      <c r="AA172" s="121">
        <f>VLOOKUP(B172,Лист3!$A$2:$C$175,3,FALSE)</f>
        <v>73651.024000000005</v>
      </c>
      <c r="AB172" s="121">
        <f t="shared" si="274"/>
        <v>6446.945000000007</v>
      </c>
      <c r="AC172" s="122">
        <f t="shared" si="275"/>
        <v>29269.130300000033</v>
      </c>
      <c r="AD172" s="122">
        <v>35000</v>
      </c>
      <c r="AE172" s="120">
        <f t="shared" si="211"/>
        <v>24832.606380000012</v>
      </c>
      <c r="AF172" s="121">
        <f>VLOOKUP(A172,Лист4!$A$2:$F$175,6,FALSE)</f>
        <v>79206.057000000001</v>
      </c>
      <c r="AG172" s="121">
        <f t="shared" si="276"/>
        <v>5555.0329999999958</v>
      </c>
      <c r="AH172" s="122">
        <f t="shared" si="277"/>
        <v>25219.849819999981</v>
      </c>
      <c r="AI172" s="122">
        <v>30000</v>
      </c>
      <c r="AJ172" s="120">
        <f t="shared" si="214"/>
        <v>20052.456199999993</v>
      </c>
      <c r="AK172" s="121">
        <f>VLOOKUP(A172,Лист6!$A$2:$F$175,6,FALSE)</f>
        <v>82163.010999999999</v>
      </c>
      <c r="AL172" s="121">
        <f t="shared" si="278"/>
        <v>2956.9539999999979</v>
      </c>
      <c r="AM172" s="122">
        <f t="shared" si="279"/>
        <v>13424.57115999999</v>
      </c>
      <c r="AN172" s="122"/>
      <c r="AO172" s="120">
        <f t="shared" si="217"/>
        <v>33477.027359999985</v>
      </c>
      <c r="AP172" s="123">
        <v>82404.08</v>
      </c>
      <c r="AQ172" s="121">
        <f t="shared" si="218"/>
        <v>241.06900000000314</v>
      </c>
      <c r="AR172" s="121">
        <f t="shared" si="219"/>
        <v>1094.4532600000143</v>
      </c>
      <c r="AS172" s="121"/>
      <c r="AT172" s="120">
        <f t="shared" si="220"/>
        <v>34571.480620000002</v>
      </c>
      <c r="AU172" s="123">
        <v>82740.006999999998</v>
      </c>
      <c r="AV172" s="121">
        <f t="shared" si="221"/>
        <v>335.92699999999604</v>
      </c>
      <c r="AW172" s="122">
        <f t="shared" si="222"/>
        <v>1525.1085799999821</v>
      </c>
      <c r="AX172" s="121">
        <f>34000</f>
        <v>34000</v>
      </c>
      <c r="AY172" s="120">
        <f t="shared" si="223"/>
        <v>2096.5891999999876</v>
      </c>
      <c r="AZ172" s="123">
        <v>83538.055999999997</v>
      </c>
      <c r="BA172" s="121">
        <f t="shared" si="281"/>
        <v>798.04899999999907</v>
      </c>
      <c r="BB172" s="122">
        <f t="shared" si="248"/>
        <v>3838.6156899999951</v>
      </c>
      <c r="BC172" s="121"/>
      <c r="BD172" s="120">
        <f t="shared" si="224"/>
        <v>5935.2048899999827</v>
      </c>
      <c r="BE172" s="192">
        <v>84098.070999999996</v>
      </c>
      <c r="BF172" s="121">
        <f t="shared" si="225"/>
        <v>560.01499999999942</v>
      </c>
      <c r="BG172" s="122">
        <f t="shared" si="226"/>
        <v>2693.6721499999971</v>
      </c>
      <c r="BH172" s="121"/>
      <c r="BI172" s="180">
        <f t="shared" si="227"/>
        <v>8628.8770399999794</v>
      </c>
      <c r="BJ172" s="123"/>
      <c r="BK172" s="121"/>
      <c r="BL172" s="122">
        <f t="shared" si="229"/>
        <v>0</v>
      </c>
      <c r="BM172" s="121"/>
      <c r="BN172" s="120">
        <f t="shared" si="230"/>
        <v>8628.8770399999794</v>
      </c>
      <c r="BO172" s="123"/>
      <c r="BP172" s="121">
        <f t="shared" si="231"/>
        <v>0</v>
      </c>
      <c r="BQ172" s="122">
        <f t="shared" si="232"/>
        <v>0</v>
      </c>
      <c r="BR172" s="121"/>
      <c r="BS172" s="120">
        <f t="shared" si="233"/>
        <v>8628.8770399999794</v>
      </c>
      <c r="BT172" s="123"/>
      <c r="BU172" s="121">
        <f t="shared" si="234"/>
        <v>0</v>
      </c>
      <c r="BV172" s="122">
        <f t="shared" si="235"/>
        <v>0</v>
      </c>
      <c r="BW172" s="121">
        <v>8413.4</v>
      </c>
      <c r="BX172" s="120">
        <f t="shared" si="236"/>
        <v>215.47703999997975</v>
      </c>
      <c r="BY172" s="123"/>
      <c r="BZ172" s="111">
        <f t="shared" si="202"/>
        <v>0</v>
      </c>
      <c r="CA172" s="122">
        <f t="shared" si="237"/>
        <v>0</v>
      </c>
      <c r="CB172" s="121"/>
      <c r="CC172" s="120">
        <f t="shared" si="238"/>
        <v>215.47703999997975</v>
      </c>
      <c r="CD172" s="123"/>
      <c r="CE172" s="111">
        <f t="shared" si="239"/>
        <v>0</v>
      </c>
      <c r="CF172" s="122">
        <f t="shared" si="240"/>
        <v>0</v>
      </c>
      <c r="CG172" s="121"/>
      <c r="CH172" s="120">
        <f t="shared" si="241"/>
        <v>215.47703999997975</v>
      </c>
      <c r="CI172" s="123"/>
      <c r="CJ172" s="111">
        <f t="shared" si="257"/>
        <v>0</v>
      </c>
      <c r="CK172" s="122">
        <f t="shared" si="249"/>
        <v>0</v>
      </c>
      <c r="CL172" s="121"/>
      <c r="CM172" s="120">
        <f t="shared" si="250"/>
        <v>215.47703999997975</v>
      </c>
      <c r="CN172" s="121"/>
      <c r="CO172" s="196">
        <f t="shared" si="242"/>
        <v>215.47703999997975</v>
      </c>
      <c r="CP172" s="111"/>
      <c r="CQ172" s="196">
        <f t="shared" si="243"/>
        <v>215.47703999997975</v>
      </c>
      <c r="CR172" s="111"/>
      <c r="CS172" s="196">
        <f t="shared" si="244"/>
        <v>215.47703999997975</v>
      </c>
      <c r="CT172" s="111"/>
      <c r="CU172" s="196">
        <f t="shared" si="245"/>
        <v>215.47703999997975</v>
      </c>
      <c r="CV172" s="111"/>
      <c r="CW172" s="196">
        <f t="shared" si="198"/>
        <v>215.47703999997975</v>
      </c>
      <c r="CX172" s="111"/>
      <c r="CY172" s="196">
        <f t="shared" si="199"/>
        <v>215.47703999997975</v>
      </c>
      <c r="CZ172" s="111"/>
      <c r="DA172" s="196">
        <f t="shared" si="200"/>
        <v>215.47703999997975</v>
      </c>
      <c r="DB172" s="111"/>
      <c r="DC172" s="196">
        <f t="shared" si="201"/>
        <v>215.47703999997975</v>
      </c>
      <c r="DD172" s="111"/>
      <c r="DE172" s="196">
        <f t="shared" si="283"/>
        <v>215.47703999997975</v>
      </c>
      <c r="DF172" s="111"/>
      <c r="DG172" s="196">
        <f t="shared" si="284"/>
        <v>215.47703999997975</v>
      </c>
      <c r="DH172" s="111"/>
      <c r="DI172" s="196">
        <f t="shared" si="286"/>
        <v>215.47703999997975</v>
      </c>
      <c r="DJ172" s="111"/>
      <c r="DK172" s="196">
        <f t="shared" si="258"/>
        <v>215.47703999997975</v>
      </c>
      <c r="DL172" s="111"/>
      <c r="DM172" s="196">
        <f t="shared" si="259"/>
        <v>215.47703999997975</v>
      </c>
      <c r="DN172" s="111"/>
      <c r="DO172" s="196">
        <f t="shared" si="260"/>
        <v>215.47703999997975</v>
      </c>
      <c r="DP172" s="111"/>
      <c r="DQ172" s="196">
        <f t="shared" si="261"/>
        <v>215.47703999997975</v>
      </c>
      <c r="DR172" s="111"/>
      <c r="DS172" s="196">
        <f t="shared" si="262"/>
        <v>215.47703999997975</v>
      </c>
      <c r="DT172" s="111"/>
      <c r="DU172" s="196">
        <f t="shared" si="263"/>
        <v>215.47703999997975</v>
      </c>
      <c r="DV172" s="111"/>
      <c r="DW172" s="196">
        <f t="shared" si="264"/>
        <v>215.47703999997975</v>
      </c>
      <c r="DX172" s="111"/>
      <c r="DY172" s="196">
        <f t="shared" si="265"/>
        <v>215.47703999997975</v>
      </c>
      <c r="DZ172" s="111"/>
      <c r="EA172" s="196">
        <f t="shared" si="266"/>
        <v>215.47703999997975</v>
      </c>
      <c r="EB172" s="111"/>
      <c r="EC172" s="196">
        <f t="shared" si="267"/>
        <v>215.47703999997975</v>
      </c>
      <c r="ED172" s="111"/>
      <c r="EE172" s="196">
        <f t="shared" si="268"/>
        <v>215.47703999997975</v>
      </c>
      <c r="EF172" s="111"/>
      <c r="EG172" s="196">
        <f t="shared" si="269"/>
        <v>215.47703999997975</v>
      </c>
      <c r="EH172" s="111"/>
      <c r="EI172" s="196">
        <f t="shared" si="270"/>
        <v>215.47703999997975</v>
      </c>
      <c r="EJ172" s="111"/>
      <c r="EK172" s="196">
        <f t="shared" si="271"/>
        <v>215.47703999997975</v>
      </c>
      <c r="EL172" s="111"/>
      <c r="EM172" s="196">
        <f t="shared" si="272"/>
        <v>215.47703999997975</v>
      </c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285"/>
        <v>11.033492822966508</v>
      </c>
      <c r="G173" s="222">
        <v>46.12</v>
      </c>
      <c r="H173" s="223">
        <v>1465.085</v>
      </c>
      <c r="I173" s="96">
        <f t="shared" si="251"/>
        <v>649.04100000000005</v>
      </c>
      <c r="J173" s="224">
        <f t="shared" si="252"/>
        <v>2712.9913799999999</v>
      </c>
      <c r="K173" s="225">
        <v>2361.04</v>
      </c>
      <c r="L173" s="96">
        <f t="shared" si="253"/>
        <v>895.95499999999993</v>
      </c>
      <c r="M173" s="224">
        <f t="shared" si="254"/>
        <v>4067.6356999999998</v>
      </c>
      <c r="N173" s="224">
        <f t="shared" si="255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46"/>
        <v>23.972999999999956</v>
      </c>
      <c r="S173" s="224">
        <f t="shared" si="247"/>
        <v>108.8374199999998</v>
      </c>
      <c r="T173" s="224"/>
      <c r="U173" s="226">
        <f t="shared" si="205"/>
        <v>254.10741999999982</v>
      </c>
      <c r="V173" s="96">
        <v>2396.0700000000002</v>
      </c>
      <c r="W173" s="96">
        <f t="shared" si="206"/>
        <v>11.057000000000244</v>
      </c>
      <c r="X173" s="224">
        <f t="shared" si="207"/>
        <v>50.198780000001108</v>
      </c>
      <c r="Y173" s="224"/>
      <c r="Z173" s="226">
        <f t="shared" si="208"/>
        <v>304.3062000000009</v>
      </c>
      <c r="AA173" s="96">
        <v>2418.0659999999998</v>
      </c>
      <c r="AB173" s="96">
        <f t="shared" si="274"/>
        <v>21.99599999999964</v>
      </c>
      <c r="AC173" s="224">
        <f t="shared" si="275"/>
        <v>99.861839999998367</v>
      </c>
      <c r="AD173" s="224"/>
      <c r="AE173" s="226">
        <f t="shared" si="211"/>
        <v>404.16803999999928</v>
      </c>
      <c r="AF173" s="96">
        <f>VLOOKUP(A173,Лист4!$A$2:$F$175,6,FALSE)</f>
        <v>2442.0210000000002</v>
      </c>
      <c r="AG173" s="96">
        <f t="shared" si="276"/>
        <v>23.955000000000382</v>
      </c>
      <c r="AH173" s="224">
        <f t="shared" si="277"/>
        <v>108.75570000000174</v>
      </c>
      <c r="AI173" s="224"/>
      <c r="AJ173" s="226">
        <f t="shared" si="214"/>
        <v>512.92374000000098</v>
      </c>
      <c r="AK173" s="96">
        <f>VLOOKUP(A173,Лист6!$A$2:$F$175,6,FALSE)</f>
        <v>2497.067</v>
      </c>
      <c r="AL173" s="96">
        <f t="shared" si="278"/>
        <v>55.045999999999822</v>
      </c>
      <c r="AM173" s="224">
        <f t="shared" si="279"/>
        <v>249.9088399999992</v>
      </c>
      <c r="AN173" s="224"/>
      <c r="AO173" s="226">
        <f t="shared" si="217"/>
        <v>762.83258000000023</v>
      </c>
      <c r="AP173" s="91">
        <v>2939.03</v>
      </c>
      <c r="AQ173" s="96">
        <f t="shared" si="218"/>
        <v>441.96300000000019</v>
      </c>
      <c r="AR173" s="96">
        <f t="shared" si="219"/>
        <v>2006.5120200000008</v>
      </c>
      <c r="AS173" s="96"/>
      <c r="AT173" s="226">
        <f t="shared" si="220"/>
        <v>2769.3446000000013</v>
      </c>
      <c r="AU173" s="91">
        <v>3339.0079999999998</v>
      </c>
      <c r="AV173" s="96">
        <f t="shared" si="221"/>
        <v>399.97799999999961</v>
      </c>
      <c r="AW173" s="224">
        <f t="shared" si="222"/>
        <v>1815.9001199999982</v>
      </c>
      <c r="AX173" s="96">
        <f>2300</f>
        <v>2300</v>
      </c>
      <c r="AY173" s="226">
        <f t="shared" si="223"/>
        <v>2285.2447199999997</v>
      </c>
      <c r="AZ173" s="91">
        <v>3747.0309999999999</v>
      </c>
      <c r="BA173" s="96">
        <f t="shared" si="281"/>
        <v>408.02300000000014</v>
      </c>
      <c r="BB173" s="224">
        <f t="shared" si="248"/>
        <v>1962.5906300000006</v>
      </c>
      <c r="BC173" s="96"/>
      <c r="BD173" s="226">
        <f t="shared" si="224"/>
        <v>4247.8353500000003</v>
      </c>
      <c r="BE173" s="91">
        <v>3932.0250000000001</v>
      </c>
      <c r="BF173" s="96">
        <f t="shared" si="225"/>
        <v>184.99400000000014</v>
      </c>
      <c r="BG173" s="224">
        <f t="shared" si="226"/>
        <v>889.82114000000058</v>
      </c>
      <c r="BH173" s="96"/>
      <c r="BI173" s="226">
        <f t="shared" si="227"/>
        <v>5137.6564900000012</v>
      </c>
      <c r="BJ173" s="91">
        <v>4059.0450000000001</v>
      </c>
      <c r="BK173" s="96">
        <f t="shared" si="228"/>
        <v>127.01999999999998</v>
      </c>
      <c r="BL173" s="224">
        <f t="shared" si="229"/>
        <v>610.96619999999984</v>
      </c>
      <c r="BM173" s="96"/>
      <c r="BN173" s="226">
        <f t="shared" si="230"/>
        <v>5748.6226900000011</v>
      </c>
      <c r="BO173" s="91">
        <v>4152.0349999999999</v>
      </c>
      <c r="BP173" s="96">
        <f t="shared" si="231"/>
        <v>92.989999999999782</v>
      </c>
      <c r="BQ173" s="224">
        <f t="shared" si="232"/>
        <v>447.28189999999893</v>
      </c>
      <c r="BR173" s="96"/>
      <c r="BS173" s="226">
        <f t="shared" si="233"/>
        <v>6195.9045900000001</v>
      </c>
      <c r="BT173" s="91">
        <v>4172.01</v>
      </c>
      <c r="BU173" s="96">
        <f t="shared" si="234"/>
        <v>19.975000000000364</v>
      </c>
      <c r="BV173" s="224">
        <f t="shared" si="235"/>
        <v>96.079750000001738</v>
      </c>
      <c r="BW173" s="96"/>
      <c r="BX173" s="226">
        <f t="shared" si="236"/>
        <v>6291.9843400000018</v>
      </c>
      <c r="BY173" s="91">
        <v>4200.0959999999995</v>
      </c>
      <c r="BZ173" s="217">
        <f t="shared" si="202"/>
        <v>28.085999999999331</v>
      </c>
      <c r="CA173" s="224">
        <f t="shared" si="237"/>
        <v>135.09365999999676</v>
      </c>
      <c r="CB173" s="96"/>
      <c r="CC173" s="226">
        <f t="shared" si="238"/>
        <v>6427.0779999999986</v>
      </c>
      <c r="CD173" s="91">
        <v>4215.0119999999997</v>
      </c>
      <c r="CE173" s="217">
        <f t="shared" si="239"/>
        <v>14.916000000000167</v>
      </c>
      <c r="CF173" s="224">
        <f t="shared" si="240"/>
        <v>71.745960000000792</v>
      </c>
      <c r="CG173" s="96"/>
      <c r="CH173" s="226">
        <f t="shared" si="241"/>
        <v>6498.8239599999997</v>
      </c>
      <c r="CI173" s="91">
        <v>4232.0870000000004</v>
      </c>
      <c r="CJ173" s="217">
        <f t="shared" si="257"/>
        <v>17.075000000000728</v>
      </c>
      <c r="CK173" s="224">
        <f t="shared" si="249"/>
        <v>82.130750000003488</v>
      </c>
      <c r="CL173" s="96"/>
      <c r="CM173" s="287">
        <f t="shared" si="250"/>
        <v>6580.9547100000036</v>
      </c>
      <c r="CN173" s="217"/>
      <c r="CO173" s="289">
        <f t="shared" si="242"/>
        <v>6580.9547100000036</v>
      </c>
      <c r="CP173" s="217"/>
      <c r="CQ173" s="289">
        <f t="shared" si="243"/>
        <v>6580.9547100000036</v>
      </c>
      <c r="CR173" s="217"/>
      <c r="CS173" s="289">
        <f t="shared" si="244"/>
        <v>6580.9547100000036</v>
      </c>
      <c r="CT173" s="217"/>
      <c r="CU173" s="289">
        <f t="shared" si="245"/>
        <v>6580.9547100000036</v>
      </c>
      <c r="CV173" s="217"/>
      <c r="CW173" s="289">
        <f t="shared" si="198"/>
        <v>6580.9547100000036</v>
      </c>
      <c r="CX173" s="217"/>
      <c r="CY173" s="289">
        <f t="shared" si="199"/>
        <v>6580.9547100000036</v>
      </c>
      <c r="CZ173" s="217"/>
      <c r="DA173" s="289">
        <f t="shared" si="200"/>
        <v>6580.9547100000036</v>
      </c>
      <c r="DB173" s="217"/>
      <c r="DC173" s="289">
        <f t="shared" si="201"/>
        <v>6580.9547100000036</v>
      </c>
      <c r="DD173" s="217"/>
      <c r="DE173" s="289">
        <f t="shared" si="283"/>
        <v>6580.9547100000036</v>
      </c>
      <c r="DF173" s="217"/>
      <c r="DG173" s="289">
        <f t="shared" si="284"/>
        <v>6580.9547100000036</v>
      </c>
      <c r="DH173" s="217"/>
      <c r="DI173" s="289">
        <f t="shared" si="286"/>
        <v>6580.9547100000036</v>
      </c>
      <c r="DJ173" s="217"/>
      <c r="DK173" s="289">
        <f t="shared" si="258"/>
        <v>6580.9547100000036</v>
      </c>
      <c r="DL173" s="217"/>
      <c r="DM173" s="289">
        <f t="shared" si="259"/>
        <v>6580.9547100000036</v>
      </c>
      <c r="DN173" s="217"/>
      <c r="DO173" s="289">
        <f t="shared" si="260"/>
        <v>6580.9547100000036</v>
      </c>
      <c r="DP173" s="217"/>
      <c r="DQ173" s="289">
        <f t="shared" si="261"/>
        <v>6580.9547100000036</v>
      </c>
      <c r="DR173" s="217"/>
      <c r="DS173" s="289">
        <f t="shared" si="262"/>
        <v>6580.9547100000036</v>
      </c>
      <c r="DT173" s="217"/>
      <c r="DU173" s="289">
        <f t="shared" si="263"/>
        <v>6580.9547100000036</v>
      </c>
      <c r="DV173" s="217"/>
      <c r="DW173" s="289">
        <f t="shared" si="264"/>
        <v>6580.9547100000036</v>
      </c>
      <c r="DX173" s="217"/>
      <c r="DY173" s="289">
        <f t="shared" si="265"/>
        <v>6580.9547100000036</v>
      </c>
      <c r="DZ173" s="217"/>
      <c r="EA173" s="289">
        <f t="shared" si="266"/>
        <v>6580.9547100000036</v>
      </c>
      <c r="EB173" s="217"/>
      <c r="EC173" s="289">
        <f t="shared" si="267"/>
        <v>6580.9547100000036</v>
      </c>
      <c r="ED173" s="217"/>
      <c r="EE173" s="289">
        <f t="shared" si="268"/>
        <v>6580.9547100000036</v>
      </c>
      <c r="EF173" s="217"/>
      <c r="EG173" s="289">
        <f t="shared" si="269"/>
        <v>6580.9547100000036</v>
      </c>
      <c r="EH173" s="217"/>
      <c r="EI173" s="289">
        <f t="shared" si="270"/>
        <v>6580.9547100000036</v>
      </c>
      <c r="EJ173" s="217"/>
      <c r="EK173" s="289">
        <f t="shared" si="271"/>
        <v>6580.9547100000036</v>
      </c>
      <c r="EL173" s="217"/>
      <c r="EM173" s="289">
        <f t="shared" si="272"/>
        <v>6580.9547100000036</v>
      </c>
    </row>
    <row r="174" spans="1:246" s="124" customFormat="1" ht="15.75" customHeight="1" thickBot="1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285"/>
        <v>0</v>
      </c>
      <c r="G174" s="182">
        <v>0</v>
      </c>
      <c r="H174" s="183">
        <v>577.06100000000004</v>
      </c>
      <c r="I174" s="121">
        <f t="shared" si="251"/>
        <v>7.9809999999999945</v>
      </c>
      <c r="J174" s="122">
        <f t="shared" si="252"/>
        <v>33.360579999999977</v>
      </c>
      <c r="K174" s="184">
        <v>584.09199999999998</v>
      </c>
      <c r="L174" s="121">
        <f t="shared" si="253"/>
        <v>7.0309999999999491</v>
      </c>
      <c r="M174" s="122">
        <f t="shared" si="254"/>
        <v>31.920739999999768</v>
      </c>
      <c r="N174" s="122">
        <f t="shared" si="255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46"/>
        <v>0</v>
      </c>
      <c r="S174" s="122">
        <f t="shared" si="247"/>
        <v>0</v>
      </c>
      <c r="T174" s="122"/>
      <c r="U174" s="120">
        <f t="shared" si="205"/>
        <v>-234.72</v>
      </c>
      <c r="V174" s="121">
        <v>584.09199999999998</v>
      </c>
      <c r="W174" s="121">
        <f t="shared" si="206"/>
        <v>0</v>
      </c>
      <c r="X174" s="122">
        <f t="shared" si="207"/>
        <v>0</v>
      </c>
      <c r="Y174" s="122"/>
      <c r="Z174" s="120">
        <f t="shared" si="208"/>
        <v>-234.72</v>
      </c>
      <c r="AA174" s="121">
        <v>584.09199999999998</v>
      </c>
      <c r="AB174" s="121">
        <f t="shared" si="274"/>
        <v>0</v>
      </c>
      <c r="AC174" s="122">
        <f t="shared" si="275"/>
        <v>0</v>
      </c>
      <c r="AD174" s="122"/>
      <c r="AE174" s="120">
        <f t="shared" si="211"/>
        <v>-234.72</v>
      </c>
      <c r="AF174" s="121">
        <f>VLOOKUP(A174,Лист4!$A$2:$F$175,6,FALSE)</f>
        <v>584.09199999999998</v>
      </c>
      <c r="AG174" s="121">
        <f t="shared" si="276"/>
        <v>0</v>
      </c>
      <c r="AH174" s="122">
        <f t="shared" si="277"/>
        <v>0</v>
      </c>
      <c r="AI174" s="122"/>
      <c r="AJ174" s="120">
        <f t="shared" si="214"/>
        <v>-234.72</v>
      </c>
      <c r="AK174" s="121">
        <f>VLOOKUP(A174,Лист6!$A$2:$F$175,6,FALSE)</f>
        <v>584.09199999999998</v>
      </c>
      <c r="AL174" s="121">
        <f t="shared" si="278"/>
        <v>0</v>
      </c>
      <c r="AM174" s="122">
        <f t="shared" si="279"/>
        <v>0</v>
      </c>
      <c r="AN174" s="122"/>
      <c r="AO174" s="120">
        <f t="shared" si="217"/>
        <v>-234.72</v>
      </c>
      <c r="AP174" s="123">
        <v>584.09199999999998</v>
      </c>
      <c r="AQ174" s="121">
        <f t="shared" si="218"/>
        <v>0</v>
      </c>
      <c r="AR174" s="121">
        <f t="shared" si="219"/>
        <v>0</v>
      </c>
      <c r="AS174" s="121"/>
      <c r="AT174" s="120">
        <f t="shared" si="220"/>
        <v>-234.72</v>
      </c>
      <c r="AU174" s="123">
        <v>584.09199999999998</v>
      </c>
      <c r="AV174" s="121">
        <f t="shared" si="221"/>
        <v>0</v>
      </c>
      <c r="AW174" s="122">
        <f t="shared" si="222"/>
        <v>0</v>
      </c>
      <c r="AX174" s="121"/>
      <c r="AY174" s="120">
        <f t="shared" si="223"/>
        <v>-234.72</v>
      </c>
      <c r="AZ174" s="123">
        <v>584.09199999999998</v>
      </c>
      <c r="BA174" s="121">
        <f t="shared" si="281"/>
        <v>0</v>
      </c>
      <c r="BB174" s="122">
        <f t="shared" si="248"/>
        <v>0</v>
      </c>
      <c r="BC174" s="121"/>
      <c r="BD174" s="120">
        <f t="shared" si="224"/>
        <v>-234.72</v>
      </c>
      <c r="BE174" s="123">
        <v>584.09199999999998</v>
      </c>
      <c r="BF174" s="121">
        <f t="shared" si="225"/>
        <v>0</v>
      </c>
      <c r="BG174" s="122">
        <f t="shared" si="226"/>
        <v>0</v>
      </c>
      <c r="BH174" s="121"/>
      <c r="BI174" s="120">
        <f t="shared" si="227"/>
        <v>-234.72</v>
      </c>
      <c r="BJ174" s="123">
        <v>584.09199999999998</v>
      </c>
      <c r="BK174" s="121">
        <f t="shared" si="228"/>
        <v>0</v>
      </c>
      <c r="BL174" s="122">
        <f t="shared" si="229"/>
        <v>0</v>
      </c>
      <c r="BM174" s="121"/>
      <c r="BN174" s="120">
        <f t="shared" si="230"/>
        <v>-234.72</v>
      </c>
      <c r="BO174" s="170">
        <v>584.09199999999998</v>
      </c>
      <c r="BP174" s="121">
        <f t="shared" si="231"/>
        <v>0</v>
      </c>
      <c r="BQ174" s="122">
        <f t="shared" si="232"/>
        <v>0</v>
      </c>
      <c r="BR174" s="121"/>
      <c r="BS174" s="157">
        <f t="shared" si="233"/>
        <v>-234.72</v>
      </c>
      <c r="BT174" s="123"/>
      <c r="BU174" s="121"/>
      <c r="BV174" s="122">
        <f t="shared" si="235"/>
        <v>0</v>
      </c>
      <c r="BW174" s="121"/>
      <c r="BX174" s="120">
        <f t="shared" si="236"/>
        <v>-234.72</v>
      </c>
      <c r="BY174" s="123"/>
      <c r="BZ174" s="111">
        <f t="shared" si="202"/>
        <v>0</v>
      </c>
      <c r="CA174" s="122">
        <f t="shared" si="237"/>
        <v>0</v>
      </c>
      <c r="CB174" s="121"/>
      <c r="CC174" s="120">
        <f t="shared" si="238"/>
        <v>-234.72</v>
      </c>
      <c r="CD174" s="123"/>
      <c r="CE174" s="111">
        <f t="shared" si="239"/>
        <v>0</v>
      </c>
      <c r="CF174" s="122">
        <f t="shared" si="240"/>
        <v>0</v>
      </c>
      <c r="CG174" s="121"/>
      <c r="CH174" s="120">
        <f t="shared" si="241"/>
        <v>-234.72</v>
      </c>
      <c r="CI174" s="123"/>
      <c r="CJ174" s="111">
        <f t="shared" si="257"/>
        <v>0</v>
      </c>
      <c r="CK174" s="122">
        <f t="shared" si="249"/>
        <v>0</v>
      </c>
      <c r="CL174" s="121"/>
      <c r="CM174" s="120">
        <f t="shared" si="250"/>
        <v>-234.72</v>
      </c>
      <c r="CN174" s="121"/>
      <c r="CO174" s="152">
        <f t="shared" si="242"/>
        <v>-234.72</v>
      </c>
      <c r="CP174" s="121"/>
      <c r="CQ174" s="152">
        <f t="shared" si="243"/>
        <v>-234.72</v>
      </c>
      <c r="CR174" s="121"/>
      <c r="CS174" s="196">
        <f t="shared" si="244"/>
        <v>-234.72</v>
      </c>
      <c r="CT174" s="121"/>
      <c r="CU174" s="196">
        <f t="shared" si="245"/>
        <v>-234.72</v>
      </c>
      <c r="CV174" s="121"/>
      <c r="CW174" s="196">
        <f t="shared" si="198"/>
        <v>-234.72</v>
      </c>
      <c r="CX174" s="121"/>
      <c r="CY174" s="196">
        <f t="shared" si="199"/>
        <v>-234.72</v>
      </c>
      <c r="CZ174" s="121"/>
      <c r="DA174" s="196">
        <f t="shared" si="200"/>
        <v>-234.72</v>
      </c>
      <c r="DB174" s="121"/>
      <c r="DC174" s="196">
        <f t="shared" si="201"/>
        <v>-234.72</v>
      </c>
      <c r="DD174" s="121"/>
      <c r="DE174" s="196">
        <f t="shared" si="283"/>
        <v>-234.72</v>
      </c>
      <c r="DF174" s="121"/>
      <c r="DG174" s="196">
        <f t="shared" si="284"/>
        <v>-234.72</v>
      </c>
      <c r="DH174" s="121"/>
      <c r="DI174" s="196">
        <f t="shared" si="286"/>
        <v>-234.72</v>
      </c>
      <c r="DJ174" s="121"/>
      <c r="DK174" s="196">
        <f t="shared" si="258"/>
        <v>-234.72</v>
      </c>
      <c r="DL174" s="121"/>
      <c r="DM174" s="196">
        <f t="shared" si="259"/>
        <v>-234.72</v>
      </c>
      <c r="DN174" s="121"/>
      <c r="DO174" s="196">
        <f t="shared" si="260"/>
        <v>-234.72</v>
      </c>
      <c r="DP174" s="121"/>
      <c r="DQ174" s="196">
        <f t="shared" si="261"/>
        <v>-234.72</v>
      </c>
      <c r="DR174" s="121"/>
      <c r="DS174" s="196">
        <f t="shared" si="262"/>
        <v>-234.72</v>
      </c>
      <c r="DT174" s="121"/>
      <c r="DU174" s="196">
        <f t="shared" si="263"/>
        <v>-234.72</v>
      </c>
      <c r="DV174" s="121"/>
      <c r="DW174" s="196">
        <f t="shared" si="264"/>
        <v>-234.72</v>
      </c>
      <c r="DX174" s="121"/>
      <c r="DY174" s="196">
        <f t="shared" si="265"/>
        <v>-234.72</v>
      </c>
      <c r="DZ174" s="121"/>
      <c r="EA174" s="196">
        <f t="shared" si="266"/>
        <v>-234.72</v>
      </c>
      <c r="EB174" s="121"/>
      <c r="EC174" s="196">
        <f t="shared" si="267"/>
        <v>-234.72</v>
      </c>
      <c r="ED174" s="121"/>
      <c r="EE174" s="196">
        <f t="shared" si="268"/>
        <v>-234.72</v>
      </c>
      <c r="EF174" s="121"/>
      <c r="EG174" s="196">
        <f t="shared" si="269"/>
        <v>-234.72</v>
      </c>
      <c r="EH174" s="121"/>
      <c r="EI174" s="196">
        <f t="shared" si="270"/>
        <v>-234.72</v>
      </c>
      <c r="EJ174" s="121"/>
      <c r="EK174" s="196">
        <f t="shared" si="271"/>
        <v>-234.72</v>
      </c>
      <c r="EL174" s="121"/>
      <c r="EM174" s="196">
        <f t="shared" si="272"/>
        <v>-234.72</v>
      </c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285"/>
        <v>252.98086124401917</v>
      </c>
      <c r="G175" s="182">
        <v>1057.46</v>
      </c>
      <c r="H175" s="183">
        <v>3131.0039999999999</v>
      </c>
      <c r="I175" s="121">
        <f t="shared" si="251"/>
        <v>552.99499999999989</v>
      </c>
      <c r="J175" s="122">
        <f t="shared" si="252"/>
        <v>2311.5190999999995</v>
      </c>
      <c r="K175" s="184">
        <v>3693.0030000000002</v>
      </c>
      <c r="L175" s="121">
        <f t="shared" si="253"/>
        <v>561.99900000000025</v>
      </c>
      <c r="M175" s="122">
        <f t="shared" si="254"/>
        <v>2551.475460000001</v>
      </c>
      <c r="N175" s="122">
        <f t="shared" si="255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46"/>
        <v>0</v>
      </c>
      <c r="S175" s="122">
        <f t="shared" si="247"/>
        <v>0</v>
      </c>
      <c r="T175" s="122"/>
      <c r="U175" s="120">
        <f t="shared" si="205"/>
        <v>1814.07</v>
      </c>
      <c r="V175" s="121">
        <v>3693.0030000000002</v>
      </c>
      <c r="W175" s="121">
        <f t="shared" si="206"/>
        <v>0</v>
      </c>
      <c r="X175" s="122">
        <f t="shared" si="207"/>
        <v>0</v>
      </c>
      <c r="Y175" s="122"/>
      <c r="Z175" s="120">
        <f t="shared" si="208"/>
        <v>1814.07</v>
      </c>
      <c r="AA175" s="121">
        <v>3693.0030000000002</v>
      </c>
      <c r="AB175" s="121">
        <f t="shared" si="274"/>
        <v>0</v>
      </c>
      <c r="AC175" s="122">
        <f t="shared" si="275"/>
        <v>0</v>
      </c>
      <c r="AD175" s="122"/>
      <c r="AE175" s="120">
        <f t="shared" si="211"/>
        <v>1814.07</v>
      </c>
      <c r="AF175" s="121">
        <f>VLOOKUP(A175,Лист4!$A$2:$F$175,6,FALSE)</f>
        <v>3693.0239999999999</v>
      </c>
      <c r="AG175" s="121">
        <f t="shared" si="276"/>
        <v>2.099999999973079E-2</v>
      </c>
      <c r="AH175" s="122">
        <f t="shared" si="277"/>
        <v>9.5339999998777791E-2</v>
      </c>
      <c r="AI175" s="122"/>
      <c r="AJ175" s="120">
        <f t="shared" si="214"/>
        <v>1814.1653399999987</v>
      </c>
      <c r="AK175" s="121">
        <f>VLOOKUP(A175,Лист6!$A$2:$F$175,6,FALSE)</f>
        <v>3863.0309999999999</v>
      </c>
      <c r="AL175" s="121">
        <f t="shared" si="278"/>
        <v>170.00700000000006</v>
      </c>
      <c r="AM175" s="122">
        <f t="shared" si="279"/>
        <v>771.83178000000032</v>
      </c>
      <c r="AN175" s="122"/>
      <c r="AO175" s="120">
        <f t="shared" si="217"/>
        <v>2585.9971199999991</v>
      </c>
      <c r="AP175" s="123">
        <v>3969.0450000000001</v>
      </c>
      <c r="AQ175" s="121">
        <f t="shared" si="218"/>
        <v>106.01400000000012</v>
      </c>
      <c r="AR175" s="121">
        <f t="shared" si="219"/>
        <v>481.30356000000057</v>
      </c>
      <c r="AS175" s="121"/>
      <c r="AT175" s="120">
        <f t="shared" si="220"/>
        <v>3067.3006799999998</v>
      </c>
      <c r="AU175" s="123">
        <v>4075.0529999999999</v>
      </c>
      <c r="AV175" s="121">
        <f t="shared" si="221"/>
        <v>106.00799999999981</v>
      </c>
      <c r="AW175" s="122">
        <f t="shared" si="222"/>
        <v>481.27631999999915</v>
      </c>
      <c r="AX175" s="121"/>
      <c r="AY175" s="120">
        <f t="shared" si="223"/>
        <v>3548.5769999999989</v>
      </c>
      <c r="AZ175" s="123">
        <v>4204.0810000000001</v>
      </c>
      <c r="BA175" s="121">
        <f t="shared" si="281"/>
        <v>129.02800000000025</v>
      </c>
      <c r="BB175" s="122">
        <f t="shared" si="248"/>
        <v>620.62468000000115</v>
      </c>
      <c r="BC175" s="121"/>
      <c r="BD175" s="120">
        <f t="shared" si="224"/>
        <v>4169.2016800000001</v>
      </c>
      <c r="BE175" s="170">
        <v>4263.085</v>
      </c>
      <c r="BF175" s="121">
        <f t="shared" si="225"/>
        <v>59.003999999999905</v>
      </c>
      <c r="BG175" s="122">
        <f t="shared" si="226"/>
        <v>283.80923999999953</v>
      </c>
      <c r="BH175" s="121"/>
      <c r="BI175" s="152">
        <f t="shared" si="227"/>
        <v>4453.0109199999997</v>
      </c>
      <c r="BJ175" s="123"/>
      <c r="BK175" s="121"/>
      <c r="BL175" s="122">
        <f t="shared" si="229"/>
        <v>0</v>
      </c>
      <c r="BM175" s="121"/>
      <c r="BN175" s="198">
        <f t="shared" si="230"/>
        <v>4453.0109199999997</v>
      </c>
      <c r="BO175" s="123"/>
      <c r="BP175" s="121">
        <f t="shared" si="231"/>
        <v>0</v>
      </c>
      <c r="BQ175" s="122">
        <f t="shared" si="232"/>
        <v>0</v>
      </c>
      <c r="BR175" s="121"/>
      <c r="BS175" s="120">
        <f t="shared" si="233"/>
        <v>4453.0109199999997</v>
      </c>
      <c r="BT175" s="123"/>
      <c r="BU175" s="121">
        <f t="shared" si="234"/>
        <v>0</v>
      </c>
      <c r="BV175" s="122">
        <f t="shared" si="235"/>
        <v>0</v>
      </c>
      <c r="BW175" s="121">
        <v>6000</v>
      </c>
      <c r="BX175" s="120">
        <f t="shared" si="236"/>
        <v>-1546.9890800000003</v>
      </c>
      <c r="BY175" s="123"/>
      <c r="BZ175" s="111">
        <f t="shared" si="202"/>
        <v>0</v>
      </c>
      <c r="CA175" s="122">
        <f t="shared" si="237"/>
        <v>0</v>
      </c>
      <c r="CB175" s="121"/>
      <c r="CC175" s="120">
        <f t="shared" si="238"/>
        <v>-1546.9890800000003</v>
      </c>
      <c r="CD175" s="123"/>
      <c r="CE175" s="111">
        <f t="shared" si="239"/>
        <v>0</v>
      </c>
      <c r="CF175" s="122">
        <f t="shared" si="240"/>
        <v>0</v>
      </c>
      <c r="CG175" s="121"/>
      <c r="CH175" s="120">
        <f t="shared" si="241"/>
        <v>-1546.9890800000003</v>
      </c>
      <c r="CI175" s="123"/>
      <c r="CJ175" s="111">
        <f t="shared" si="257"/>
        <v>0</v>
      </c>
      <c r="CK175" s="122">
        <f t="shared" si="249"/>
        <v>0</v>
      </c>
      <c r="CL175" s="121"/>
      <c r="CM175" s="120">
        <f t="shared" si="250"/>
        <v>-1546.9890800000003</v>
      </c>
      <c r="CN175" s="121"/>
      <c r="CO175" s="152">
        <f t="shared" si="242"/>
        <v>-1546.9890800000003</v>
      </c>
      <c r="CP175" s="121"/>
      <c r="CQ175" s="152">
        <f t="shared" si="243"/>
        <v>-1546.9890800000003</v>
      </c>
      <c r="CR175" s="121"/>
      <c r="CS175" s="196">
        <f t="shared" si="244"/>
        <v>-1546.9890800000003</v>
      </c>
      <c r="CT175" s="121"/>
      <c r="CU175" s="196">
        <f t="shared" si="245"/>
        <v>-1546.9890800000003</v>
      </c>
      <c r="CV175" s="121"/>
      <c r="CW175" s="196">
        <f t="shared" si="198"/>
        <v>-1546.9890800000003</v>
      </c>
      <c r="CX175" s="121"/>
      <c r="CY175" s="196">
        <f t="shared" si="199"/>
        <v>-1546.9890800000003</v>
      </c>
      <c r="CZ175" s="121"/>
      <c r="DA175" s="196">
        <f t="shared" si="200"/>
        <v>-1546.9890800000003</v>
      </c>
      <c r="DB175" s="121"/>
      <c r="DC175" s="196">
        <f t="shared" si="201"/>
        <v>-1546.9890800000003</v>
      </c>
      <c r="DD175" s="121"/>
      <c r="DE175" s="196">
        <f t="shared" si="283"/>
        <v>-1546.9890800000003</v>
      </c>
      <c r="DF175" s="121"/>
      <c r="DG175" s="196">
        <f t="shared" si="284"/>
        <v>-1546.9890800000003</v>
      </c>
      <c r="DH175" s="121"/>
      <c r="DI175" s="196">
        <f t="shared" si="286"/>
        <v>-1546.9890800000003</v>
      </c>
      <c r="DJ175" s="121"/>
      <c r="DK175" s="196">
        <f t="shared" si="258"/>
        <v>-1546.9890800000003</v>
      </c>
      <c r="DL175" s="121"/>
      <c r="DM175" s="196">
        <f t="shared" si="259"/>
        <v>-1546.9890800000003</v>
      </c>
      <c r="DN175" s="121"/>
      <c r="DO175" s="196">
        <f t="shared" si="260"/>
        <v>-1546.9890800000003</v>
      </c>
      <c r="DP175" s="121"/>
      <c r="DQ175" s="196">
        <f t="shared" si="261"/>
        <v>-1546.9890800000003</v>
      </c>
      <c r="DR175" s="121"/>
      <c r="DS175" s="196">
        <f t="shared" si="262"/>
        <v>-1546.9890800000003</v>
      </c>
      <c r="DT175" s="121"/>
      <c r="DU175" s="196">
        <f t="shared" si="263"/>
        <v>-1546.9890800000003</v>
      </c>
      <c r="DV175" s="121"/>
      <c r="DW175" s="196">
        <f t="shared" si="264"/>
        <v>-1546.9890800000003</v>
      </c>
      <c r="DX175" s="121"/>
      <c r="DY175" s="196">
        <f t="shared" si="265"/>
        <v>-1546.9890800000003</v>
      </c>
      <c r="DZ175" s="121"/>
      <c r="EA175" s="196">
        <f t="shared" si="266"/>
        <v>-1546.9890800000003</v>
      </c>
      <c r="EB175" s="121"/>
      <c r="EC175" s="196">
        <f t="shared" si="267"/>
        <v>-1546.9890800000003</v>
      </c>
      <c r="ED175" s="121"/>
      <c r="EE175" s="196">
        <f t="shared" si="268"/>
        <v>-1546.9890800000003</v>
      </c>
      <c r="EF175" s="121"/>
      <c r="EG175" s="196">
        <f t="shared" si="269"/>
        <v>-1546.9890800000003</v>
      </c>
      <c r="EH175" s="121"/>
      <c r="EI175" s="196">
        <f t="shared" si="270"/>
        <v>-1546.9890800000003</v>
      </c>
      <c r="EJ175" s="121"/>
      <c r="EK175" s="196">
        <f t="shared" si="271"/>
        <v>-1546.9890800000003</v>
      </c>
      <c r="EL175" s="121"/>
      <c r="EM175" s="196">
        <f t="shared" si="272"/>
        <v>-1546.9890800000003</v>
      </c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285"/>
        <v>300.08851674641147</v>
      </c>
      <c r="G176" s="182">
        <v>1254.3699999999999</v>
      </c>
      <c r="H176" s="183">
        <v>2060.0920000000001</v>
      </c>
      <c r="I176" s="121">
        <f t="shared" si="251"/>
        <v>390.99400000000014</v>
      </c>
      <c r="J176" s="122">
        <f t="shared" si="252"/>
        <v>1634.3549200000004</v>
      </c>
      <c r="K176" s="184">
        <v>2363.0300000000002</v>
      </c>
      <c r="L176" s="121">
        <f t="shared" si="253"/>
        <v>302.9380000000001</v>
      </c>
      <c r="M176" s="122">
        <f t="shared" si="254"/>
        <v>1375.3385200000005</v>
      </c>
      <c r="N176" s="122">
        <f t="shared" si="255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46"/>
        <v>322.01699999999983</v>
      </c>
      <c r="S176" s="122">
        <f t="shared" si="247"/>
        <v>1461.9571799999992</v>
      </c>
      <c r="T176" s="122">
        <v>1000</v>
      </c>
      <c r="U176" s="120">
        <f t="shared" si="205"/>
        <v>1239.4171799999995</v>
      </c>
      <c r="V176" s="121">
        <v>3539.0149999999999</v>
      </c>
      <c r="W176" s="121">
        <f t="shared" si="206"/>
        <v>853.96799999999985</v>
      </c>
      <c r="X176" s="122">
        <f t="shared" si="207"/>
        <v>3877.0147199999992</v>
      </c>
      <c r="Y176" s="122">
        <v>2000</v>
      </c>
      <c r="Z176" s="120">
        <f t="shared" si="208"/>
        <v>3116.4318999999987</v>
      </c>
      <c r="AA176" s="121">
        <f>VLOOKUP(B176,Лист3!$A$2:$C$175,3,FALSE)</f>
        <v>4559.0309999999999</v>
      </c>
      <c r="AB176" s="121">
        <f t="shared" si="274"/>
        <v>1020.0160000000001</v>
      </c>
      <c r="AC176" s="122">
        <f t="shared" si="275"/>
        <v>4630.8726400000005</v>
      </c>
      <c r="AD176" s="122">
        <v>1300</v>
      </c>
      <c r="AE176" s="120">
        <f t="shared" si="211"/>
        <v>6447.3045399999992</v>
      </c>
      <c r="AF176" s="121">
        <f>VLOOKUP(A176,Лист4!$A$2:$F$175,6,FALSE)</f>
        <v>5413.0550000000003</v>
      </c>
      <c r="AG176" s="159">
        <f t="shared" si="276"/>
        <v>854.02400000000034</v>
      </c>
      <c r="AH176" s="122">
        <f t="shared" si="277"/>
        <v>3877.2689600000017</v>
      </c>
      <c r="AI176" s="122">
        <v>6500</v>
      </c>
      <c r="AJ176" s="144">
        <f t="shared" si="214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48"/>
        <v>0</v>
      </c>
      <c r="BC176" s="121"/>
      <c r="BD176" s="120"/>
      <c r="BE176" s="123"/>
      <c r="BF176" s="121"/>
      <c r="BG176" s="122">
        <f t="shared" si="226"/>
        <v>0</v>
      </c>
      <c r="BH176" s="121"/>
      <c r="BI176" s="120"/>
      <c r="BJ176" s="123"/>
      <c r="BK176" s="121"/>
      <c r="BL176" s="122">
        <f t="shared" si="229"/>
        <v>0</v>
      </c>
      <c r="BM176" s="121"/>
      <c r="BN176" s="158">
        <f>AY176</f>
        <v>-930.92649999999958</v>
      </c>
      <c r="BO176" s="123"/>
      <c r="BP176" s="121">
        <f t="shared" si="231"/>
        <v>0</v>
      </c>
      <c r="BQ176" s="122">
        <f t="shared" si="232"/>
        <v>0</v>
      </c>
      <c r="BR176" s="121"/>
      <c r="BS176" s="120">
        <f t="shared" si="233"/>
        <v>-930.92649999999958</v>
      </c>
      <c r="BT176" s="123"/>
      <c r="BU176" s="121">
        <f t="shared" si="234"/>
        <v>0</v>
      </c>
      <c r="BV176" s="122">
        <f t="shared" si="235"/>
        <v>0</v>
      </c>
      <c r="BW176" s="121"/>
      <c r="BX176" s="120">
        <f t="shared" si="236"/>
        <v>-930.92649999999958</v>
      </c>
      <c r="BY176" s="123"/>
      <c r="BZ176" s="111">
        <f t="shared" si="202"/>
        <v>0</v>
      </c>
      <c r="CA176" s="122">
        <f t="shared" si="237"/>
        <v>0</v>
      </c>
      <c r="CB176" s="121"/>
      <c r="CC176" s="120">
        <f t="shared" si="238"/>
        <v>-930.92649999999958</v>
      </c>
      <c r="CD176" s="123"/>
      <c r="CE176" s="111">
        <f t="shared" si="239"/>
        <v>0</v>
      </c>
      <c r="CF176" s="122">
        <f t="shared" si="240"/>
        <v>0</v>
      </c>
      <c r="CG176" s="121"/>
      <c r="CH176" s="120">
        <f t="shared" si="241"/>
        <v>-930.92649999999958</v>
      </c>
      <c r="CI176" s="123"/>
      <c r="CJ176" s="111">
        <f t="shared" si="257"/>
        <v>0</v>
      </c>
      <c r="CK176" s="122">
        <f t="shared" si="249"/>
        <v>0</v>
      </c>
      <c r="CL176" s="121"/>
      <c r="CM176" s="120">
        <f t="shared" si="250"/>
        <v>-930.92649999999958</v>
      </c>
      <c r="CN176" s="121"/>
      <c r="CO176" s="152">
        <f t="shared" si="242"/>
        <v>-930.92649999999958</v>
      </c>
      <c r="CP176" s="121"/>
      <c r="CQ176" s="152">
        <f t="shared" si="243"/>
        <v>-930.92649999999958</v>
      </c>
      <c r="CR176" s="121"/>
      <c r="CS176" s="196">
        <f t="shared" si="244"/>
        <v>-930.92649999999958</v>
      </c>
      <c r="CT176" s="121"/>
      <c r="CU176" s="196">
        <f t="shared" si="245"/>
        <v>-930.92649999999958</v>
      </c>
      <c r="CV176" s="121"/>
      <c r="CW176" s="196">
        <f t="shared" si="198"/>
        <v>-930.92649999999958</v>
      </c>
      <c r="CX176" s="121"/>
      <c r="CY176" s="196">
        <f t="shared" si="199"/>
        <v>-930.92649999999958</v>
      </c>
      <c r="CZ176" s="121"/>
      <c r="DA176" s="196">
        <f t="shared" si="200"/>
        <v>-930.92649999999958</v>
      </c>
      <c r="DB176" s="121"/>
      <c r="DC176" s="196">
        <f t="shared" si="201"/>
        <v>-930.92649999999958</v>
      </c>
      <c r="DD176" s="121"/>
      <c r="DE176" s="196">
        <f t="shared" si="283"/>
        <v>-930.92649999999958</v>
      </c>
      <c r="DF176" s="121"/>
      <c r="DG176" s="196">
        <f t="shared" si="284"/>
        <v>-930.92649999999958</v>
      </c>
      <c r="DH176" s="121"/>
      <c r="DI176" s="196">
        <f t="shared" si="286"/>
        <v>-930.92649999999958</v>
      </c>
      <c r="DJ176" s="121"/>
      <c r="DK176" s="196">
        <f t="shared" si="258"/>
        <v>-930.92649999999958</v>
      </c>
      <c r="DL176" s="121"/>
      <c r="DM176" s="196">
        <f t="shared" si="259"/>
        <v>-930.92649999999958</v>
      </c>
      <c r="DN176" s="121"/>
      <c r="DO176" s="196">
        <f t="shared" si="260"/>
        <v>-930.92649999999958</v>
      </c>
      <c r="DP176" s="121"/>
      <c r="DQ176" s="196">
        <f t="shared" si="261"/>
        <v>-930.92649999999958</v>
      </c>
      <c r="DR176" s="121"/>
      <c r="DS176" s="196">
        <f t="shared" si="262"/>
        <v>-930.92649999999958</v>
      </c>
      <c r="DT176" s="121"/>
      <c r="DU176" s="196">
        <f t="shared" si="263"/>
        <v>-930.92649999999958</v>
      </c>
      <c r="DV176" s="121"/>
      <c r="DW176" s="196">
        <f t="shared" si="264"/>
        <v>-930.92649999999958</v>
      </c>
      <c r="DX176" s="121"/>
      <c r="DY176" s="196">
        <f t="shared" si="265"/>
        <v>-930.92649999999958</v>
      </c>
      <c r="DZ176" s="121"/>
      <c r="EA176" s="196">
        <f t="shared" si="266"/>
        <v>-930.92649999999958</v>
      </c>
      <c r="EB176" s="121"/>
      <c r="EC176" s="196">
        <f t="shared" si="267"/>
        <v>-930.92649999999958</v>
      </c>
      <c r="ED176" s="121"/>
      <c r="EE176" s="196">
        <f t="shared" si="268"/>
        <v>-930.92649999999958</v>
      </c>
      <c r="EF176" s="121"/>
      <c r="EG176" s="196">
        <f t="shared" si="269"/>
        <v>-930.92649999999958</v>
      </c>
      <c r="EH176" s="121"/>
      <c r="EI176" s="196">
        <f t="shared" si="270"/>
        <v>-930.92649999999958</v>
      </c>
      <c r="EJ176" s="121"/>
      <c r="EK176" s="196">
        <f t="shared" si="271"/>
        <v>-930.92649999999958</v>
      </c>
      <c r="EL176" s="121"/>
      <c r="EM176" s="196">
        <f t="shared" si="272"/>
        <v>-930.92649999999958</v>
      </c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51"/>
        <v>497.99400000000003</v>
      </c>
      <c r="J177" s="224">
        <f t="shared" si="252"/>
        <v>2081.61492</v>
      </c>
      <c r="K177" s="225">
        <v>1170.0519999999999</v>
      </c>
      <c r="L177" s="96">
        <f t="shared" si="253"/>
        <v>306.04799999999989</v>
      </c>
      <c r="M177" s="224">
        <f t="shared" si="254"/>
        <v>1389.4579199999996</v>
      </c>
      <c r="N177" s="224">
        <f t="shared" si="255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46"/>
        <v>92.964000000000169</v>
      </c>
      <c r="S177" s="224">
        <f t="shared" si="247"/>
        <v>422.05656000000079</v>
      </c>
      <c r="T177" s="224"/>
      <c r="U177" s="226">
        <f t="shared" si="205"/>
        <v>-2038.293439999999</v>
      </c>
      <c r="V177" s="96">
        <v>1263.0160000000001</v>
      </c>
      <c r="W177" s="96">
        <f t="shared" si="206"/>
        <v>0</v>
      </c>
      <c r="X177" s="224">
        <f t="shared" si="207"/>
        <v>0</v>
      </c>
      <c r="Y177" s="224"/>
      <c r="Z177" s="226">
        <f t="shared" si="208"/>
        <v>-2038.293439999999</v>
      </c>
      <c r="AA177" s="96">
        <f>VLOOKUP(B177,Лист3!$A$2:$C$175,3,FALSE)</f>
        <v>1304.0940000000001</v>
      </c>
      <c r="AB177" s="96">
        <f t="shared" si="274"/>
        <v>41.077999999999975</v>
      </c>
      <c r="AC177" s="224">
        <f t="shared" si="275"/>
        <v>186.4941199999999</v>
      </c>
      <c r="AD177" s="224"/>
      <c r="AE177" s="226">
        <f t="shared" si="211"/>
        <v>-1851.7993199999992</v>
      </c>
      <c r="AF177" s="96">
        <f>VLOOKUP(A177,Лист4!$A$2:$F$175,6,FALSE)</f>
        <v>1379.086</v>
      </c>
      <c r="AG177" s="96">
        <f t="shared" si="276"/>
        <v>74.991999999999962</v>
      </c>
      <c r="AH177" s="224">
        <f t="shared" si="277"/>
        <v>340.46367999999984</v>
      </c>
      <c r="AI177" s="224"/>
      <c r="AJ177" s="226">
        <f t="shared" si="214"/>
        <v>-1511.3356399999993</v>
      </c>
      <c r="AK177" s="96">
        <f>VLOOKUP(A177,Лист6!$A$2:$F$175,6,FALSE)</f>
        <v>1434.076</v>
      </c>
      <c r="AL177" s="96">
        <f t="shared" si="278"/>
        <v>54.990000000000009</v>
      </c>
      <c r="AM177" s="224">
        <f t="shared" si="279"/>
        <v>249.65460000000004</v>
      </c>
      <c r="AN177" s="224"/>
      <c r="AO177" s="226">
        <f t="shared" si="217"/>
        <v>-1261.6810399999993</v>
      </c>
      <c r="AP177" s="91">
        <v>1453.027</v>
      </c>
      <c r="AQ177" s="96">
        <f t="shared" si="218"/>
        <v>18.951000000000022</v>
      </c>
      <c r="AR177" s="96">
        <f t="shared" si="219"/>
        <v>86.037540000000106</v>
      </c>
      <c r="AS177" s="96"/>
      <c r="AT177" s="226">
        <f t="shared" si="220"/>
        <v>-1175.6434999999992</v>
      </c>
      <c r="AU177" s="91">
        <v>1460.0050000000001</v>
      </c>
      <c r="AV177" s="96">
        <f t="shared" si="221"/>
        <v>6.9780000000000655</v>
      </c>
      <c r="AW177" s="224">
        <f t="shared" si="222"/>
        <v>31.680120000000297</v>
      </c>
      <c r="AX177" s="96"/>
      <c r="AY177" s="226">
        <f t="shared" si="223"/>
        <v>-1143.963379999999</v>
      </c>
      <c r="AZ177" s="91">
        <v>1463.02</v>
      </c>
      <c r="BA177" s="96">
        <f t="shared" si="281"/>
        <v>3.0149999999998727</v>
      </c>
      <c r="BB177" s="224">
        <f t="shared" si="248"/>
        <v>14.502149999999386</v>
      </c>
      <c r="BC177" s="96"/>
      <c r="BD177" s="226">
        <f t="shared" si="224"/>
        <v>-1129.4612299999997</v>
      </c>
      <c r="BE177" s="91">
        <v>1463.0229999999999</v>
      </c>
      <c r="BF177" s="96">
        <f t="shared" si="225"/>
        <v>2.9999999999290594E-3</v>
      </c>
      <c r="BG177" s="224">
        <f t="shared" si="226"/>
        <v>1.4429999999658775E-2</v>
      </c>
      <c r="BH177" s="96"/>
      <c r="BI177" s="226">
        <f t="shared" si="227"/>
        <v>-1129.4467999999999</v>
      </c>
      <c r="BJ177" s="91">
        <v>1498.0889999999999</v>
      </c>
      <c r="BK177" s="96">
        <f t="shared" si="228"/>
        <v>35.066000000000031</v>
      </c>
      <c r="BL177" s="224">
        <f t="shared" si="229"/>
        <v>168.66746000000015</v>
      </c>
      <c r="BM177" s="96"/>
      <c r="BN177" s="226">
        <f t="shared" si="230"/>
        <v>-960.77933999999982</v>
      </c>
      <c r="BO177" s="91">
        <v>1656.0309999999999</v>
      </c>
      <c r="BP177" s="96">
        <f t="shared" si="231"/>
        <v>157.94200000000001</v>
      </c>
      <c r="BQ177" s="224">
        <f t="shared" si="232"/>
        <v>759.70101999999997</v>
      </c>
      <c r="BR177" s="96"/>
      <c r="BS177" s="226">
        <f t="shared" si="233"/>
        <v>-201.07831999999985</v>
      </c>
      <c r="BT177" s="91">
        <v>1710.0429999999999</v>
      </c>
      <c r="BU177" s="96">
        <f t="shared" si="234"/>
        <v>54.011999999999944</v>
      </c>
      <c r="BV177" s="224">
        <f t="shared" si="235"/>
        <v>259.79771999999969</v>
      </c>
      <c r="BW177" s="96"/>
      <c r="BX177" s="226">
        <f t="shared" si="236"/>
        <v>58.719399999999837</v>
      </c>
      <c r="BY177" s="91">
        <v>1710.0429999999999</v>
      </c>
      <c r="BZ177" s="217">
        <f t="shared" si="202"/>
        <v>0</v>
      </c>
      <c r="CA177" s="224">
        <f t="shared" si="237"/>
        <v>0</v>
      </c>
      <c r="CB177" s="96"/>
      <c r="CC177" s="226">
        <f t="shared" si="238"/>
        <v>58.719399999999837</v>
      </c>
      <c r="CD177" s="91">
        <v>1710.0429999999999</v>
      </c>
      <c r="CE177" s="217">
        <f t="shared" si="239"/>
        <v>0</v>
      </c>
      <c r="CF177" s="224">
        <f t="shared" si="240"/>
        <v>0</v>
      </c>
      <c r="CG177" s="96"/>
      <c r="CH177" s="226">
        <f t="shared" si="241"/>
        <v>58.719399999999837</v>
      </c>
      <c r="CI177" s="91">
        <v>1710.0429999999999</v>
      </c>
      <c r="CJ177" s="217">
        <f t="shared" si="257"/>
        <v>0</v>
      </c>
      <c r="CK177" s="224">
        <f t="shared" si="249"/>
        <v>0</v>
      </c>
      <c r="CL177" s="96"/>
      <c r="CM177" s="287">
        <f t="shared" si="250"/>
        <v>58.719399999999837</v>
      </c>
      <c r="CN177" s="217"/>
      <c r="CO177" s="289">
        <f t="shared" si="242"/>
        <v>58.719399999999837</v>
      </c>
      <c r="CP177" s="217"/>
      <c r="CQ177" s="289">
        <f t="shared" si="243"/>
        <v>58.719399999999837</v>
      </c>
      <c r="CR177" s="217"/>
      <c r="CS177" s="289">
        <f t="shared" si="244"/>
        <v>58.719399999999837</v>
      </c>
      <c r="CT177" s="217"/>
      <c r="CU177" s="289">
        <f t="shared" si="245"/>
        <v>58.719399999999837</v>
      </c>
      <c r="CV177" s="217"/>
      <c r="CW177" s="289">
        <f t="shared" si="198"/>
        <v>58.719399999999837</v>
      </c>
      <c r="CX177" s="217"/>
      <c r="CY177" s="289">
        <f t="shared" si="199"/>
        <v>58.719399999999837</v>
      </c>
      <c r="CZ177" s="217"/>
      <c r="DA177" s="289">
        <f t="shared" si="200"/>
        <v>58.719399999999837</v>
      </c>
      <c r="DB177" s="217"/>
      <c r="DC177" s="289">
        <f t="shared" si="201"/>
        <v>58.719399999999837</v>
      </c>
      <c r="DD177" s="217"/>
      <c r="DE177" s="289">
        <f t="shared" si="283"/>
        <v>58.719399999999837</v>
      </c>
      <c r="DF177" s="217"/>
      <c r="DG177" s="289">
        <f t="shared" si="284"/>
        <v>58.719399999999837</v>
      </c>
      <c r="DH177" s="217"/>
      <c r="DI177" s="289">
        <f t="shared" si="286"/>
        <v>58.719399999999837</v>
      </c>
      <c r="DJ177" s="217"/>
      <c r="DK177" s="289">
        <f t="shared" si="258"/>
        <v>58.719399999999837</v>
      </c>
      <c r="DL177" s="217"/>
      <c r="DM177" s="289">
        <f t="shared" si="259"/>
        <v>58.719399999999837</v>
      </c>
      <c r="DN177" s="217"/>
      <c r="DO177" s="289">
        <f t="shared" si="260"/>
        <v>58.719399999999837</v>
      </c>
      <c r="DP177" s="217"/>
      <c r="DQ177" s="289">
        <f t="shared" si="261"/>
        <v>58.719399999999837</v>
      </c>
      <c r="DR177" s="217"/>
      <c r="DS177" s="289">
        <f t="shared" si="262"/>
        <v>58.719399999999837</v>
      </c>
      <c r="DT177" s="217"/>
      <c r="DU177" s="289">
        <f t="shared" si="263"/>
        <v>58.719399999999837</v>
      </c>
      <c r="DV177" s="217"/>
      <c r="DW177" s="289">
        <f t="shared" si="264"/>
        <v>58.719399999999837</v>
      </c>
      <c r="DX177" s="217"/>
      <c r="DY177" s="289">
        <f t="shared" si="265"/>
        <v>58.719399999999837</v>
      </c>
      <c r="DZ177" s="217"/>
      <c r="EA177" s="289">
        <f t="shared" si="266"/>
        <v>58.719399999999837</v>
      </c>
      <c r="EB177" s="217"/>
      <c r="EC177" s="289">
        <f t="shared" si="267"/>
        <v>58.719399999999837</v>
      </c>
      <c r="ED177" s="217"/>
      <c r="EE177" s="289">
        <f t="shared" si="268"/>
        <v>58.719399999999837</v>
      </c>
      <c r="EF177" s="217"/>
      <c r="EG177" s="289">
        <f t="shared" si="269"/>
        <v>58.719399999999837</v>
      </c>
      <c r="EH177" s="217"/>
      <c r="EI177" s="289">
        <f t="shared" si="270"/>
        <v>58.719399999999837</v>
      </c>
      <c r="EJ177" s="217"/>
      <c r="EK177" s="289">
        <f t="shared" si="271"/>
        <v>58.719399999999837</v>
      </c>
      <c r="EL177" s="217"/>
      <c r="EM177" s="289">
        <f t="shared" si="272"/>
        <v>58.719399999999837</v>
      </c>
    </row>
    <row r="178" spans="1:246 16372:16378" s="284" customFormat="1" ht="15.75" customHeight="1" thickBot="1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287">G178/4.18</f>
        <v>2.9282296650717705</v>
      </c>
      <c r="G178" s="277">
        <v>12.24</v>
      </c>
      <c r="H178" s="278">
        <v>1417.06</v>
      </c>
      <c r="I178" s="279">
        <f t="shared" si="251"/>
        <v>5.0429999999998927</v>
      </c>
      <c r="J178" s="280">
        <f t="shared" si="252"/>
        <v>21.07973999999955</v>
      </c>
      <c r="K178" s="281">
        <v>1418.0160000000001</v>
      </c>
      <c r="L178" s="279">
        <f t="shared" si="253"/>
        <v>0.95600000000013097</v>
      </c>
      <c r="M178" s="280">
        <f t="shared" si="254"/>
        <v>4.3402400000005947</v>
      </c>
      <c r="N178" s="280">
        <f t="shared" si="255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46"/>
        <v>0</v>
      </c>
      <c r="S178" s="280">
        <f t="shared" si="247"/>
        <v>0</v>
      </c>
      <c r="T178" s="280"/>
      <c r="U178" s="226">
        <f t="shared" si="205"/>
        <v>449.7</v>
      </c>
      <c r="V178" s="279">
        <v>1418.0160000000001</v>
      </c>
      <c r="W178" s="279">
        <f t="shared" si="206"/>
        <v>0</v>
      </c>
      <c r="X178" s="280">
        <f t="shared" si="207"/>
        <v>0</v>
      </c>
      <c r="Y178" s="280"/>
      <c r="Z178" s="226">
        <f t="shared" si="208"/>
        <v>449.7</v>
      </c>
      <c r="AA178" s="279">
        <f>VLOOKUP(B178,Лист3!$A$2:$C$175,3,FALSE)</f>
        <v>1418.0160000000001</v>
      </c>
      <c r="AB178" s="279">
        <f t="shared" si="274"/>
        <v>0</v>
      </c>
      <c r="AC178" s="280">
        <f t="shared" si="275"/>
        <v>0</v>
      </c>
      <c r="AD178" s="280">
        <v>500</v>
      </c>
      <c r="AE178" s="226">
        <f t="shared" si="211"/>
        <v>-50.300000000000011</v>
      </c>
      <c r="AF178" s="96">
        <f>VLOOKUP(A178,Лист4!$A$2:$F$175,6,FALSE)</f>
        <v>1418.0160000000001</v>
      </c>
      <c r="AG178" s="283">
        <f t="shared" si="276"/>
        <v>0</v>
      </c>
      <c r="AH178" s="280">
        <f t="shared" si="277"/>
        <v>0</v>
      </c>
      <c r="AI178" s="280"/>
      <c r="AJ178" s="242">
        <f t="shared" si="214"/>
        <v>-50.300000000000011</v>
      </c>
      <c r="AK178" s="96">
        <f>VLOOKUP(A178,Лист6!$A$2:$F$175,6,FALSE)</f>
        <v>1418.0160000000001</v>
      </c>
      <c r="AL178" s="279">
        <f t="shared" si="278"/>
        <v>0</v>
      </c>
      <c r="AM178" s="280">
        <f t="shared" si="279"/>
        <v>0</v>
      </c>
      <c r="AN178" s="280"/>
      <c r="AO178" s="226">
        <f t="shared" si="217"/>
        <v>-50.300000000000011</v>
      </c>
      <c r="AP178" s="95">
        <v>1418.0160000000001</v>
      </c>
      <c r="AQ178" s="96">
        <f t="shared" si="218"/>
        <v>0</v>
      </c>
      <c r="AR178" s="96">
        <f t="shared" si="219"/>
        <v>0</v>
      </c>
      <c r="AS178" s="96"/>
      <c r="AT178" s="226">
        <f t="shared" si="220"/>
        <v>-50.300000000000011</v>
      </c>
      <c r="AU178" s="95">
        <v>1418.0160000000001</v>
      </c>
      <c r="AV178" s="96">
        <f t="shared" si="221"/>
        <v>0</v>
      </c>
      <c r="AW178" s="224">
        <f t="shared" si="222"/>
        <v>0</v>
      </c>
      <c r="AX178" s="96"/>
      <c r="AY178" s="226">
        <f t="shared" si="223"/>
        <v>-50.300000000000011</v>
      </c>
      <c r="AZ178" s="94">
        <v>1418.0160000000001</v>
      </c>
      <c r="BA178" s="96">
        <f t="shared" si="281"/>
        <v>0</v>
      </c>
      <c r="BB178" s="224">
        <f t="shared" si="248"/>
        <v>0</v>
      </c>
      <c r="BC178" s="96"/>
      <c r="BD178" s="226">
        <f t="shared" si="224"/>
        <v>-50.300000000000011</v>
      </c>
      <c r="BE178" s="94">
        <v>1418.0160000000001</v>
      </c>
      <c r="BF178" s="96">
        <f t="shared" si="225"/>
        <v>0</v>
      </c>
      <c r="BG178" s="224">
        <f t="shared" si="226"/>
        <v>0</v>
      </c>
      <c r="BH178" s="96"/>
      <c r="BI178" s="226">
        <f t="shared" si="227"/>
        <v>-50.300000000000011</v>
      </c>
      <c r="BJ178" s="94">
        <v>1418.0160000000001</v>
      </c>
      <c r="BK178" s="96">
        <f t="shared" si="228"/>
        <v>0</v>
      </c>
      <c r="BL178" s="224">
        <f t="shared" si="229"/>
        <v>0</v>
      </c>
      <c r="BM178" s="96"/>
      <c r="BN178" s="226">
        <f t="shared" si="230"/>
        <v>-50.300000000000011</v>
      </c>
      <c r="BO178" s="94">
        <v>1418.0160000000001</v>
      </c>
      <c r="BP178" s="96">
        <f>BO178-BJ178</f>
        <v>0</v>
      </c>
      <c r="BQ178" s="224">
        <f t="shared" si="232"/>
        <v>0</v>
      </c>
      <c r="BR178" s="96"/>
      <c r="BS178" s="226">
        <f t="shared" si="233"/>
        <v>-50.300000000000011</v>
      </c>
      <c r="BT178" s="94">
        <v>1418.0160000000001</v>
      </c>
      <c r="BU178" s="96">
        <f t="shared" si="234"/>
        <v>0</v>
      </c>
      <c r="BV178" s="224">
        <f t="shared" si="235"/>
        <v>0</v>
      </c>
      <c r="BW178" s="96"/>
      <c r="BX178" s="226">
        <f t="shared" si="236"/>
        <v>-50.300000000000011</v>
      </c>
      <c r="BY178" s="94">
        <v>1418.0160000000001</v>
      </c>
      <c r="BZ178" s="217">
        <f t="shared" si="202"/>
        <v>0</v>
      </c>
      <c r="CA178" s="224">
        <f t="shared" si="237"/>
        <v>0</v>
      </c>
      <c r="CB178" s="96"/>
      <c r="CC178" s="226">
        <f t="shared" si="238"/>
        <v>-50.300000000000011</v>
      </c>
      <c r="CD178" s="94"/>
      <c r="CE178" s="217">
        <f>CD178-BY78</f>
        <v>0</v>
      </c>
      <c r="CF178" s="224">
        <f t="shared" si="240"/>
        <v>0</v>
      </c>
      <c r="CG178" s="96"/>
      <c r="CH178" s="226">
        <f t="shared" si="241"/>
        <v>-50.300000000000011</v>
      </c>
      <c r="CI178" s="94"/>
      <c r="CJ178" s="217">
        <f t="shared" si="257"/>
        <v>0</v>
      </c>
      <c r="CK178" s="224">
        <f t="shared" si="249"/>
        <v>0</v>
      </c>
      <c r="CL178" s="96"/>
      <c r="CM178" s="226">
        <f t="shared" si="250"/>
        <v>-50.300000000000011</v>
      </c>
      <c r="CN178" s="96"/>
      <c r="CO178" s="288">
        <f t="shared" si="242"/>
        <v>-50.300000000000011</v>
      </c>
      <c r="CP178" s="96"/>
      <c r="CQ178" s="288">
        <f t="shared" si="243"/>
        <v>-50.300000000000011</v>
      </c>
      <c r="CR178" s="96"/>
      <c r="CS178" s="289">
        <f t="shared" si="244"/>
        <v>-50.300000000000011</v>
      </c>
      <c r="CT178" s="96"/>
      <c r="CU178" s="289">
        <f t="shared" si="245"/>
        <v>-50.300000000000011</v>
      </c>
      <c r="CV178" s="96"/>
      <c r="CW178" s="289">
        <f t="shared" si="198"/>
        <v>-50.300000000000011</v>
      </c>
      <c r="CX178" s="96"/>
      <c r="CY178" s="289">
        <f t="shared" si="199"/>
        <v>-50.300000000000011</v>
      </c>
      <c r="CZ178" s="96"/>
      <c r="DA178" s="289">
        <f t="shared" si="200"/>
        <v>-50.300000000000011</v>
      </c>
      <c r="DB178" s="96"/>
      <c r="DC178" s="289">
        <f t="shared" si="201"/>
        <v>-50.300000000000011</v>
      </c>
      <c r="DD178" s="96"/>
      <c r="DE178" s="289">
        <f t="shared" si="283"/>
        <v>-50.300000000000011</v>
      </c>
      <c r="DF178" s="96"/>
      <c r="DG178" s="289">
        <f t="shared" si="284"/>
        <v>-50.300000000000011</v>
      </c>
      <c r="DH178" s="96"/>
      <c r="DI178" s="289">
        <f t="shared" si="286"/>
        <v>-50.300000000000011</v>
      </c>
      <c r="DJ178" s="96"/>
      <c r="DK178" s="289">
        <f t="shared" si="258"/>
        <v>-50.300000000000011</v>
      </c>
      <c r="DL178" s="96"/>
      <c r="DM178" s="289">
        <f t="shared" si="259"/>
        <v>-50.300000000000011</v>
      </c>
      <c r="DN178" s="96"/>
      <c r="DO178" s="289">
        <f t="shared" si="260"/>
        <v>-50.300000000000011</v>
      </c>
      <c r="DP178" s="96"/>
      <c r="DQ178" s="289">
        <f t="shared" si="261"/>
        <v>-50.300000000000011</v>
      </c>
      <c r="DR178" s="96"/>
      <c r="DS178" s="289">
        <f t="shared" si="262"/>
        <v>-50.300000000000011</v>
      </c>
      <c r="DT178" s="96"/>
      <c r="DU178" s="289">
        <f t="shared" si="263"/>
        <v>-50.300000000000011</v>
      </c>
      <c r="DV178" s="96"/>
      <c r="DW178" s="289">
        <f t="shared" si="264"/>
        <v>-50.300000000000011</v>
      </c>
      <c r="DX178" s="96"/>
      <c r="DY178" s="289">
        <f t="shared" si="265"/>
        <v>-50.300000000000011</v>
      </c>
      <c r="DZ178" s="96"/>
      <c r="EA178" s="289">
        <f t="shared" si="266"/>
        <v>-50.300000000000011</v>
      </c>
      <c r="EB178" s="96"/>
      <c r="EC178" s="289">
        <f t="shared" si="267"/>
        <v>-50.300000000000011</v>
      </c>
      <c r="ED178" s="96"/>
      <c r="EE178" s="289">
        <f t="shared" si="268"/>
        <v>-50.300000000000011</v>
      </c>
      <c r="EF178" s="96"/>
      <c r="EG178" s="289">
        <f t="shared" si="269"/>
        <v>-50.300000000000011</v>
      </c>
      <c r="EH178" s="96"/>
      <c r="EI178" s="289">
        <f t="shared" si="270"/>
        <v>-50.300000000000011</v>
      </c>
      <c r="EJ178" s="96"/>
      <c r="EK178" s="289">
        <f t="shared" si="271"/>
        <v>-50.300000000000011</v>
      </c>
      <c r="EL178" s="96"/>
      <c r="EM178" s="289">
        <f t="shared" si="272"/>
        <v>-50.300000000000011</v>
      </c>
    </row>
    <row r="179" spans="1:246 16372:16378" s="124" customFormat="1" ht="15.75" customHeight="1" thickBot="1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287"/>
        <v>176.98086124401914</v>
      </c>
      <c r="G179" s="182">
        <v>739.78</v>
      </c>
      <c r="H179" s="183">
        <v>2520.0100000000002</v>
      </c>
      <c r="I179" s="121">
        <f t="shared" si="251"/>
        <v>596.92900000000031</v>
      </c>
      <c r="J179" s="122">
        <f t="shared" si="252"/>
        <v>2495.1632200000013</v>
      </c>
      <c r="K179" s="184">
        <v>3320.0149999999999</v>
      </c>
      <c r="L179" s="121">
        <f t="shared" si="253"/>
        <v>800.00499999999965</v>
      </c>
      <c r="M179" s="122">
        <f t="shared" si="254"/>
        <v>3632.0226999999986</v>
      </c>
      <c r="N179" s="122">
        <f t="shared" si="255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46"/>
        <v>555.98800000000028</v>
      </c>
      <c r="S179" s="122">
        <f t="shared" si="247"/>
        <v>2524.1855200000014</v>
      </c>
      <c r="T179" s="122">
        <v>2000</v>
      </c>
      <c r="U179" s="120">
        <f t="shared" si="205"/>
        <v>1045.2955200000015</v>
      </c>
      <c r="V179" s="121">
        <v>4179.04</v>
      </c>
      <c r="W179" s="121">
        <f t="shared" si="206"/>
        <v>303.03699999999981</v>
      </c>
      <c r="X179" s="122">
        <f t="shared" si="207"/>
        <v>1375.7879799999992</v>
      </c>
      <c r="Y179" s="122"/>
      <c r="Z179" s="120">
        <f t="shared" si="208"/>
        <v>2421.0835000000006</v>
      </c>
      <c r="AA179" s="121">
        <f>VLOOKUP(B179,Лист3!$A$2:$C$175,3,FALSE)</f>
        <v>4296.0749999999998</v>
      </c>
      <c r="AB179" s="121">
        <f t="shared" si="274"/>
        <v>117.03499999999985</v>
      </c>
      <c r="AC179" s="122">
        <f t="shared" si="275"/>
        <v>531.3388999999994</v>
      </c>
      <c r="AD179" s="122"/>
      <c r="AE179" s="120">
        <f t="shared" si="211"/>
        <v>2952.4223999999999</v>
      </c>
      <c r="AF179" s="121">
        <f>VLOOKUP(A179,Лист4!$A$2:$F$175,6,FALSE)</f>
        <v>4527.0309999999999</v>
      </c>
      <c r="AG179" s="121">
        <f t="shared" si="276"/>
        <v>230.95600000000013</v>
      </c>
      <c r="AH179" s="122">
        <f t="shared" si="277"/>
        <v>1048.5402400000005</v>
      </c>
      <c r="AI179" s="122">
        <v>2000</v>
      </c>
      <c r="AJ179" s="120">
        <f t="shared" si="214"/>
        <v>2000.9626400000006</v>
      </c>
      <c r="AK179" s="121">
        <f>VLOOKUP(A179,Лист6!$A$2:$F$175,6,FALSE)</f>
        <v>4613.0749999999998</v>
      </c>
      <c r="AL179" s="121">
        <f t="shared" si="278"/>
        <v>86.043999999999869</v>
      </c>
      <c r="AM179" s="122">
        <f t="shared" si="279"/>
        <v>390.6397599999994</v>
      </c>
      <c r="AN179" s="122"/>
      <c r="AO179" s="120">
        <f t="shared" si="217"/>
        <v>2391.6024000000002</v>
      </c>
      <c r="AP179" s="123">
        <v>4770.0709999999999</v>
      </c>
      <c r="AQ179" s="121">
        <f t="shared" si="218"/>
        <v>156.99600000000009</v>
      </c>
      <c r="AR179" s="121">
        <f t="shared" si="219"/>
        <v>712.76184000000046</v>
      </c>
      <c r="AS179" s="121"/>
      <c r="AT179" s="120">
        <f t="shared" si="220"/>
        <v>3104.3642400000008</v>
      </c>
      <c r="AU179" s="170">
        <v>4903.04</v>
      </c>
      <c r="AV179" s="121">
        <f t="shared" si="221"/>
        <v>132.96900000000005</v>
      </c>
      <c r="AW179" s="122">
        <f t="shared" si="222"/>
        <v>603.67926000000023</v>
      </c>
      <c r="AX179" s="121"/>
      <c r="AY179" s="144">
        <f t="shared" si="223"/>
        <v>3708.0435000000011</v>
      </c>
      <c r="AZ179" s="123"/>
      <c r="BA179" s="121"/>
      <c r="BB179" s="122">
        <f t="shared" si="248"/>
        <v>0</v>
      </c>
      <c r="BC179" s="121"/>
      <c r="BD179" s="120">
        <f t="shared" si="224"/>
        <v>3708.0435000000011</v>
      </c>
      <c r="BE179" s="123"/>
      <c r="BF179" s="121">
        <f t="shared" si="225"/>
        <v>0</v>
      </c>
      <c r="BG179" s="122">
        <f t="shared" si="226"/>
        <v>0</v>
      </c>
      <c r="BH179" s="121"/>
      <c r="BI179" s="120">
        <f t="shared" si="227"/>
        <v>3708.0435000000011</v>
      </c>
      <c r="BJ179" s="123"/>
      <c r="BK179" s="121">
        <f t="shared" si="228"/>
        <v>0</v>
      </c>
      <c r="BL179" s="122">
        <f t="shared" si="229"/>
        <v>0</v>
      </c>
      <c r="BM179" s="121">
        <v>750</v>
      </c>
      <c r="BN179" s="198">
        <f t="shared" si="230"/>
        <v>2958.0435000000011</v>
      </c>
      <c r="BO179" s="123"/>
      <c r="BP179" s="121">
        <f t="shared" si="231"/>
        <v>0</v>
      </c>
      <c r="BQ179" s="122">
        <f t="shared" si="232"/>
        <v>0</v>
      </c>
      <c r="BR179" s="121"/>
      <c r="BS179" s="120">
        <f t="shared" si="233"/>
        <v>2958.0435000000011</v>
      </c>
      <c r="BT179" s="123"/>
      <c r="BU179" s="121">
        <f t="shared" si="234"/>
        <v>0</v>
      </c>
      <c r="BV179" s="122">
        <f t="shared" si="235"/>
        <v>0</v>
      </c>
      <c r="BW179" s="121"/>
      <c r="BX179" s="120">
        <f t="shared" si="236"/>
        <v>2958.0435000000011</v>
      </c>
      <c r="BY179" s="123"/>
      <c r="BZ179" s="111">
        <f t="shared" si="202"/>
        <v>0</v>
      </c>
      <c r="CA179" s="122">
        <f t="shared" si="237"/>
        <v>0</v>
      </c>
      <c r="CB179" s="121"/>
      <c r="CC179" s="120">
        <f t="shared" si="238"/>
        <v>2958.0435000000011</v>
      </c>
      <c r="CD179" s="123"/>
      <c r="CE179" s="111">
        <f t="shared" si="239"/>
        <v>0</v>
      </c>
      <c r="CF179" s="122">
        <f t="shared" si="240"/>
        <v>0</v>
      </c>
      <c r="CG179" s="121"/>
      <c r="CH179" s="120">
        <f t="shared" si="241"/>
        <v>2958.0435000000011</v>
      </c>
      <c r="CI179" s="123"/>
      <c r="CJ179" s="111">
        <f t="shared" si="257"/>
        <v>0</v>
      </c>
      <c r="CK179" s="122">
        <f t="shared" si="249"/>
        <v>0</v>
      </c>
      <c r="CL179" s="121">
        <v>3000</v>
      </c>
      <c r="CM179" s="120">
        <f t="shared" si="250"/>
        <v>-41.956499999998869</v>
      </c>
      <c r="CN179" s="121"/>
      <c r="CO179" s="152">
        <f t="shared" si="242"/>
        <v>-41.956499999998869</v>
      </c>
      <c r="CP179" s="121"/>
      <c r="CQ179" s="152">
        <f t="shared" si="243"/>
        <v>-41.956499999998869</v>
      </c>
      <c r="CR179" s="121"/>
      <c r="CS179" s="196">
        <f t="shared" si="244"/>
        <v>-41.956499999998869</v>
      </c>
      <c r="CT179" s="121"/>
      <c r="CU179" s="196">
        <f t="shared" si="245"/>
        <v>-41.956499999998869</v>
      </c>
      <c r="CV179" s="121"/>
      <c r="CW179" s="196">
        <f t="shared" si="198"/>
        <v>-41.956499999998869</v>
      </c>
      <c r="CX179" s="121"/>
      <c r="CY179" s="196">
        <f t="shared" si="199"/>
        <v>-41.956499999998869</v>
      </c>
      <c r="CZ179" s="121"/>
      <c r="DA179" s="196">
        <f t="shared" si="200"/>
        <v>-41.956499999998869</v>
      </c>
      <c r="DB179" s="121"/>
      <c r="DC179" s="196">
        <f t="shared" si="201"/>
        <v>-41.956499999998869</v>
      </c>
      <c r="DD179" s="121"/>
      <c r="DE179" s="196">
        <f t="shared" si="283"/>
        <v>-41.956499999998869</v>
      </c>
      <c r="DF179" s="121"/>
      <c r="DG179" s="196">
        <f t="shared" si="284"/>
        <v>-41.956499999998869</v>
      </c>
      <c r="DH179" s="121"/>
      <c r="DI179" s="196">
        <f t="shared" si="286"/>
        <v>-41.956499999998869</v>
      </c>
      <c r="DJ179" s="121"/>
      <c r="DK179" s="196">
        <f t="shared" si="258"/>
        <v>-41.956499999998869</v>
      </c>
      <c r="DL179" s="121"/>
      <c r="DM179" s="196">
        <f t="shared" si="259"/>
        <v>-41.956499999998869</v>
      </c>
      <c r="DN179" s="121"/>
      <c r="DO179" s="196">
        <f t="shared" si="260"/>
        <v>-41.956499999998869</v>
      </c>
      <c r="DP179" s="121"/>
      <c r="DQ179" s="196">
        <f t="shared" si="261"/>
        <v>-41.956499999998869</v>
      </c>
      <c r="DR179" s="121"/>
      <c r="DS179" s="196">
        <f t="shared" si="262"/>
        <v>-41.956499999998869</v>
      </c>
      <c r="DT179" s="121"/>
      <c r="DU179" s="196">
        <f t="shared" si="263"/>
        <v>-41.956499999998869</v>
      </c>
      <c r="DV179" s="121"/>
      <c r="DW179" s="196">
        <f t="shared" si="264"/>
        <v>-41.956499999998869</v>
      </c>
      <c r="DX179" s="121"/>
      <c r="DY179" s="196">
        <f t="shared" si="265"/>
        <v>-41.956499999998869</v>
      </c>
      <c r="DZ179" s="121"/>
      <c r="EA179" s="196">
        <f t="shared" si="266"/>
        <v>-41.956499999998869</v>
      </c>
      <c r="EB179" s="121"/>
      <c r="EC179" s="196">
        <f t="shared" si="267"/>
        <v>-41.956499999998869</v>
      </c>
      <c r="ED179" s="121"/>
      <c r="EE179" s="196">
        <f t="shared" si="268"/>
        <v>-41.956499999998869</v>
      </c>
      <c r="EF179" s="121"/>
      <c r="EG179" s="196">
        <f t="shared" si="269"/>
        <v>-41.956499999998869</v>
      </c>
      <c r="EH179" s="121"/>
      <c r="EI179" s="196">
        <f t="shared" si="270"/>
        <v>-41.956499999998869</v>
      </c>
      <c r="EJ179" s="121"/>
      <c r="EK179" s="196">
        <f t="shared" si="271"/>
        <v>-41.956499999998869</v>
      </c>
      <c r="EL179" s="121"/>
      <c r="EM179" s="196">
        <f t="shared" si="272"/>
        <v>-41.956499999998869</v>
      </c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287"/>
        <v>546.92344497607655</v>
      </c>
      <c r="G180" s="120">
        <v>2286.14</v>
      </c>
      <c r="H180" s="121">
        <v>6315.0230000000001</v>
      </c>
      <c r="I180" s="122">
        <f t="shared" si="251"/>
        <v>1659.9920000000002</v>
      </c>
      <c r="J180" s="122">
        <f t="shared" si="252"/>
        <v>6938.76656</v>
      </c>
      <c r="K180" s="120">
        <v>7890.09</v>
      </c>
      <c r="L180" s="121">
        <f t="shared" si="253"/>
        <v>1575.067</v>
      </c>
      <c r="M180" s="121">
        <f t="shared" si="254"/>
        <v>7150.8041800000001</v>
      </c>
      <c r="N180" s="122">
        <f t="shared" si="255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46"/>
        <v>442.94000000000051</v>
      </c>
      <c r="S180" s="122">
        <f t="shared" si="247"/>
        <v>2010.9476000000022</v>
      </c>
      <c r="T180" s="122">
        <v>1488.81</v>
      </c>
      <c r="U180" s="120">
        <f t="shared" si="205"/>
        <v>2010.9476000000022</v>
      </c>
      <c r="V180" s="121">
        <v>8794.01</v>
      </c>
      <c r="W180" s="121">
        <f t="shared" si="206"/>
        <v>460.97999999999956</v>
      </c>
      <c r="X180" s="122">
        <f t="shared" si="207"/>
        <v>2092.8491999999978</v>
      </c>
      <c r="Y180" s="122">
        <v>1851.49</v>
      </c>
      <c r="Z180" s="120">
        <f t="shared" si="208"/>
        <v>2252.3068000000003</v>
      </c>
      <c r="AA180" s="123">
        <f>VLOOKUP(B180,Лист3!$A$2:$C$175,3,FALSE)</f>
        <v>9448.0480000000007</v>
      </c>
      <c r="AB180" s="121">
        <f t="shared" si="274"/>
        <v>654.03800000000047</v>
      </c>
      <c r="AC180" s="121">
        <f t="shared" si="275"/>
        <v>2969.3325200000022</v>
      </c>
      <c r="AD180" s="121">
        <v>0</v>
      </c>
      <c r="AE180" s="120">
        <f t="shared" si="211"/>
        <v>5221.639320000002</v>
      </c>
      <c r="AF180" s="145">
        <f>VLOOKUP(A180,Лист4!$A$2:$F$175,6,FALSE)</f>
        <v>10126.049000000001</v>
      </c>
      <c r="AG180" s="121">
        <f t="shared" si="276"/>
        <v>678.0010000000002</v>
      </c>
      <c r="AH180" s="122">
        <f t="shared" si="277"/>
        <v>3078.1245400000012</v>
      </c>
      <c r="AI180" s="121">
        <v>5221.6400000000003</v>
      </c>
      <c r="AJ180" s="114">
        <f t="shared" si="214"/>
        <v>3078.1238600000024</v>
      </c>
      <c r="AK180" s="121">
        <f>VLOOKUP(A180,[2]Лист6!$A$2:$F$175,6,FALSE)</f>
        <v>10455.058000000001</v>
      </c>
      <c r="AL180" s="121">
        <f t="shared" si="278"/>
        <v>329.00900000000001</v>
      </c>
      <c r="AM180" s="122">
        <f t="shared" si="279"/>
        <v>1493.7008600000001</v>
      </c>
      <c r="AN180" s="122"/>
      <c r="AO180" s="120">
        <f t="shared" si="217"/>
        <v>4571.8247200000023</v>
      </c>
      <c r="AP180" s="164">
        <v>10893.019</v>
      </c>
      <c r="AQ180" s="121">
        <f t="shared" si="218"/>
        <v>437.96099999999933</v>
      </c>
      <c r="AR180" s="121">
        <f t="shared" si="219"/>
        <v>1988.342939999997</v>
      </c>
      <c r="AS180" s="121"/>
      <c r="AT180" s="127">
        <f t="shared" si="220"/>
        <v>6560.1676599999992</v>
      </c>
      <c r="AU180" s="123"/>
      <c r="AV180" s="121"/>
      <c r="AW180" s="122">
        <f t="shared" si="222"/>
        <v>0</v>
      </c>
      <c r="AX180" s="121">
        <v>4571.82</v>
      </c>
      <c r="AY180" s="120">
        <f t="shared" si="223"/>
        <v>1988.3476599999995</v>
      </c>
      <c r="AZ180" s="123"/>
      <c r="BA180" s="121">
        <f t="shared" si="281"/>
        <v>0</v>
      </c>
      <c r="BB180" s="122">
        <f t="shared" si="248"/>
        <v>0</v>
      </c>
      <c r="BC180" s="121">
        <v>3908.7</v>
      </c>
      <c r="BD180" s="158">
        <f t="shared" si="224"/>
        <v>-1920.3523400000004</v>
      </c>
      <c r="BE180" s="123"/>
      <c r="BF180" s="121">
        <f t="shared" si="225"/>
        <v>0</v>
      </c>
      <c r="BG180" s="122">
        <f t="shared" si="226"/>
        <v>0</v>
      </c>
      <c r="BH180" s="121"/>
      <c r="BI180" s="158">
        <f t="shared" si="227"/>
        <v>-1920.3523400000004</v>
      </c>
      <c r="BJ180" s="123"/>
      <c r="BK180" s="121">
        <f t="shared" si="228"/>
        <v>0</v>
      </c>
      <c r="BL180" s="122">
        <f t="shared" si="229"/>
        <v>0</v>
      </c>
      <c r="BM180" s="121"/>
      <c r="BN180" s="157">
        <f t="shared" si="230"/>
        <v>-1920.3523400000004</v>
      </c>
      <c r="BO180" s="123"/>
      <c r="BP180" s="121">
        <f t="shared" si="231"/>
        <v>0</v>
      </c>
      <c r="BQ180" s="122">
        <f t="shared" si="232"/>
        <v>0</v>
      </c>
      <c r="BR180" s="121"/>
      <c r="BS180" s="120">
        <f t="shared" si="233"/>
        <v>-1920.3523400000004</v>
      </c>
      <c r="BT180" s="123"/>
      <c r="BU180" s="121">
        <f t="shared" si="234"/>
        <v>0</v>
      </c>
      <c r="BV180" s="122">
        <f t="shared" si="235"/>
        <v>0</v>
      </c>
      <c r="BW180" s="121"/>
      <c r="BX180" s="120">
        <f t="shared" si="236"/>
        <v>-1920.3523400000004</v>
      </c>
      <c r="BY180" s="123"/>
      <c r="BZ180" s="111">
        <f t="shared" si="202"/>
        <v>0</v>
      </c>
      <c r="CA180" s="122">
        <f t="shared" si="237"/>
        <v>0</v>
      </c>
      <c r="CB180" s="121"/>
      <c r="CC180" s="120">
        <f t="shared" si="238"/>
        <v>-1920.3523400000004</v>
      </c>
      <c r="CD180" s="123"/>
      <c r="CE180" s="111">
        <f t="shared" si="239"/>
        <v>0</v>
      </c>
      <c r="CF180" s="122">
        <f t="shared" si="240"/>
        <v>0</v>
      </c>
      <c r="CG180" s="121"/>
      <c r="CH180" s="120">
        <f t="shared" si="241"/>
        <v>-1920.3523400000004</v>
      </c>
      <c r="CI180" s="123"/>
      <c r="CJ180" s="111">
        <f t="shared" si="257"/>
        <v>0</v>
      </c>
      <c r="CK180" s="122">
        <f t="shared" si="249"/>
        <v>0</v>
      </c>
      <c r="CL180" s="121"/>
      <c r="CM180" s="120">
        <f t="shared" si="250"/>
        <v>-1920.3523400000004</v>
      </c>
      <c r="CN180" s="121"/>
      <c r="CO180" s="152">
        <f t="shared" si="242"/>
        <v>-1920.3523400000004</v>
      </c>
      <c r="CP180" s="121"/>
      <c r="CQ180" s="152">
        <f t="shared" si="243"/>
        <v>-1920.3523400000004</v>
      </c>
      <c r="CR180" s="121"/>
      <c r="CS180" s="196">
        <f t="shared" si="244"/>
        <v>-1920.3523400000004</v>
      </c>
      <c r="CT180" s="121"/>
      <c r="CU180" s="196">
        <f t="shared" si="245"/>
        <v>-1920.3523400000004</v>
      </c>
      <c r="CV180" s="121"/>
      <c r="CW180" s="196">
        <f t="shared" si="198"/>
        <v>-1920.3523400000004</v>
      </c>
      <c r="CX180" s="121"/>
      <c r="CY180" s="196">
        <f t="shared" si="199"/>
        <v>-1920.3523400000004</v>
      </c>
      <c r="CZ180" s="121"/>
      <c r="DA180" s="196">
        <f t="shared" si="200"/>
        <v>-1920.3523400000004</v>
      </c>
      <c r="DB180" s="121"/>
      <c r="DC180" s="196">
        <f t="shared" si="201"/>
        <v>-1920.3523400000004</v>
      </c>
      <c r="DD180" s="121"/>
      <c r="DE180" s="196">
        <f t="shared" si="283"/>
        <v>-1920.3523400000004</v>
      </c>
      <c r="DF180" s="121"/>
      <c r="DG180" s="196">
        <f t="shared" si="284"/>
        <v>-1920.3523400000004</v>
      </c>
      <c r="DH180" s="121"/>
      <c r="DI180" s="196">
        <f t="shared" si="286"/>
        <v>-1920.3523400000004</v>
      </c>
      <c r="DJ180" s="121"/>
      <c r="DK180" s="196">
        <f t="shared" si="258"/>
        <v>-1920.3523400000004</v>
      </c>
      <c r="DL180" s="121"/>
      <c r="DM180" s="196">
        <f t="shared" si="259"/>
        <v>-1920.3523400000004</v>
      </c>
      <c r="DN180" s="121"/>
      <c r="DO180" s="196">
        <f t="shared" si="260"/>
        <v>-1920.3523400000004</v>
      </c>
      <c r="DP180" s="121"/>
      <c r="DQ180" s="196">
        <f t="shared" si="261"/>
        <v>-1920.3523400000004</v>
      </c>
      <c r="DR180" s="121"/>
      <c r="DS180" s="196">
        <f t="shared" si="262"/>
        <v>-1920.3523400000004</v>
      </c>
      <c r="DT180" s="121"/>
      <c r="DU180" s="196">
        <f t="shared" si="263"/>
        <v>-1920.3523400000004</v>
      </c>
      <c r="DV180" s="121"/>
      <c r="DW180" s="196">
        <f t="shared" si="264"/>
        <v>-1920.3523400000004</v>
      </c>
      <c r="DX180" s="121"/>
      <c r="DY180" s="196">
        <f t="shared" si="265"/>
        <v>-1920.3523400000004</v>
      </c>
      <c r="DZ180" s="121"/>
      <c r="EA180" s="196">
        <f t="shared" si="266"/>
        <v>-1920.3523400000004</v>
      </c>
      <c r="EB180" s="121"/>
      <c r="EC180" s="196">
        <f t="shared" si="267"/>
        <v>-1920.3523400000004</v>
      </c>
      <c r="ED180" s="121"/>
      <c r="EE180" s="196">
        <f t="shared" si="268"/>
        <v>-1920.3523400000004</v>
      </c>
      <c r="EF180" s="121"/>
      <c r="EG180" s="196">
        <f t="shared" si="269"/>
        <v>-1920.3523400000004</v>
      </c>
      <c r="EH180" s="121"/>
      <c r="EI180" s="196">
        <f t="shared" si="270"/>
        <v>-1920.3523400000004</v>
      </c>
      <c r="EJ180" s="121"/>
      <c r="EK180" s="196">
        <f t="shared" si="271"/>
        <v>-1920.3523400000004</v>
      </c>
      <c r="EL180" s="121"/>
      <c r="EM180" s="196">
        <f t="shared" si="272"/>
        <v>-1920.3523400000004</v>
      </c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51"/>
        <v>3.9629999999999992</v>
      </c>
      <c r="J181" s="122">
        <f t="shared" si="252"/>
        <v>16.565339999999996</v>
      </c>
      <c r="K181" s="216">
        <v>499.06700000000001</v>
      </c>
      <c r="L181" s="121">
        <f t="shared" si="253"/>
        <v>481.03300000000002</v>
      </c>
      <c r="M181" s="122">
        <f t="shared" si="254"/>
        <v>2183.8898199999999</v>
      </c>
      <c r="N181" s="122">
        <f t="shared" si="255"/>
        <v>2200.45516</v>
      </c>
      <c r="O181" s="122">
        <v>0</v>
      </c>
      <c r="P181" s="120">
        <f t="shared" si="256"/>
        <v>2259.22516</v>
      </c>
      <c r="Q181" s="121">
        <v>499.07299999999998</v>
      </c>
      <c r="R181" s="121">
        <f t="shared" si="246"/>
        <v>5.9999999999718057E-3</v>
      </c>
      <c r="S181" s="122">
        <f t="shared" si="247"/>
        <v>2.7239999999871999E-2</v>
      </c>
      <c r="T181" s="122"/>
      <c r="U181" s="120">
        <f t="shared" si="205"/>
        <v>2259.2523999999999</v>
      </c>
      <c r="V181" s="121">
        <v>499.07299999999998</v>
      </c>
      <c r="W181" s="121">
        <f t="shared" si="206"/>
        <v>0</v>
      </c>
      <c r="X181" s="122">
        <f t="shared" si="207"/>
        <v>0</v>
      </c>
      <c r="Y181" s="122"/>
      <c r="Z181" s="120">
        <f t="shared" si="208"/>
        <v>2259.2523999999999</v>
      </c>
      <c r="AA181" s="121">
        <f>VLOOKUP(B181,Лист3!$A$2:$C$175,3,FALSE)</f>
        <v>717.029</v>
      </c>
      <c r="AB181" s="121">
        <f t="shared" si="274"/>
        <v>217.95600000000002</v>
      </c>
      <c r="AC181" s="122">
        <f t="shared" si="275"/>
        <v>989.52024000000006</v>
      </c>
      <c r="AD181" s="122"/>
      <c r="AE181" s="120">
        <f t="shared" si="211"/>
        <v>3248.7726400000001</v>
      </c>
      <c r="AF181" s="121">
        <f>VLOOKUP(A181,Лист4!$A$2:$F$175,6,FALSE)</f>
        <v>901.04499999999996</v>
      </c>
      <c r="AG181" s="121">
        <f t="shared" si="276"/>
        <v>184.01599999999996</v>
      </c>
      <c r="AH181" s="122">
        <f t="shared" si="277"/>
        <v>835.43263999999988</v>
      </c>
      <c r="AI181" s="122">
        <v>5000</v>
      </c>
      <c r="AJ181" s="120">
        <f t="shared" si="214"/>
        <v>-915.79471999999987</v>
      </c>
      <c r="AK181" s="121">
        <f>VLOOKUP(A181,Лист6!$A$2:$F$175,6,FALSE)</f>
        <v>901.04499999999996</v>
      </c>
      <c r="AL181" s="121">
        <f t="shared" si="278"/>
        <v>0</v>
      </c>
      <c r="AM181" s="122">
        <f t="shared" si="279"/>
        <v>0</v>
      </c>
      <c r="AN181" s="122"/>
      <c r="AO181" s="120">
        <f t="shared" si="217"/>
        <v>-915.79471999999987</v>
      </c>
      <c r="AP181" s="123">
        <v>1012.034</v>
      </c>
      <c r="AQ181" s="121">
        <f t="shared" si="218"/>
        <v>110.98900000000003</v>
      </c>
      <c r="AR181" s="121">
        <f>AQ181*4.54</f>
        <v>503.89006000000018</v>
      </c>
      <c r="AS181" s="121"/>
      <c r="AT181" s="120">
        <f t="shared" si="220"/>
        <v>-411.90465999999969</v>
      </c>
      <c r="AU181" s="181">
        <v>1272.076</v>
      </c>
      <c r="AV181" s="121">
        <f>AU181-AP181</f>
        <v>260.04200000000003</v>
      </c>
      <c r="AW181" s="122">
        <f t="shared" si="222"/>
        <v>1180.5906800000002</v>
      </c>
      <c r="AX181" s="121"/>
      <c r="AY181" s="152">
        <f t="shared" si="223"/>
        <v>768.68602000000055</v>
      </c>
      <c r="AZ181" s="123"/>
      <c r="BA181" s="121"/>
      <c r="BB181" s="122">
        <f t="shared" si="248"/>
        <v>0</v>
      </c>
      <c r="BC181" s="121"/>
      <c r="BD181" s="120">
        <f t="shared" si="224"/>
        <v>768.68602000000055</v>
      </c>
      <c r="BE181" s="123"/>
      <c r="BF181" s="121">
        <f t="shared" si="225"/>
        <v>0</v>
      </c>
      <c r="BG181" s="122">
        <f t="shared" si="226"/>
        <v>0</v>
      </c>
      <c r="BH181" s="121"/>
      <c r="BI181" s="120">
        <f t="shared" si="227"/>
        <v>768.68602000000055</v>
      </c>
      <c r="BJ181" s="123"/>
      <c r="BK181" s="121">
        <f t="shared" si="228"/>
        <v>0</v>
      </c>
      <c r="BL181" s="122">
        <f t="shared" si="229"/>
        <v>0</v>
      </c>
      <c r="BM181" s="121"/>
      <c r="BN181" s="196">
        <f t="shared" si="230"/>
        <v>768.68602000000055</v>
      </c>
      <c r="BO181" s="123"/>
      <c r="BP181" s="121">
        <f t="shared" si="231"/>
        <v>0</v>
      </c>
      <c r="BQ181" s="122">
        <f t="shared" si="232"/>
        <v>0</v>
      </c>
      <c r="BR181" s="121"/>
      <c r="BS181" s="120">
        <f t="shared" si="233"/>
        <v>768.68602000000055</v>
      </c>
      <c r="BT181" s="123"/>
      <c r="BU181" s="121">
        <f t="shared" si="234"/>
        <v>0</v>
      </c>
      <c r="BV181" s="122">
        <f t="shared" si="235"/>
        <v>0</v>
      </c>
      <c r="BW181" s="121"/>
      <c r="BX181" s="120">
        <f t="shared" si="236"/>
        <v>768.68602000000055</v>
      </c>
      <c r="BY181" s="123"/>
      <c r="BZ181" s="111">
        <f t="shared" si="202"/>
        <v>0</v>
      </c>
      <c r="CA181" s="122">
        <f t="shared" si="237"/>
        <v>0</v>
      </c>
      <c r="CB181" s="121"/>
      <c r="CC181" s="120">
        <f t="shared" si="238"/>
        <v>768.68602000000055</v>
      </c>
      <c r="CD181" s="123"/>
      <c r="CE181" s="111">
        <f t="shared" si="239"/>
        <v>0</v>
      </c>
      <c r="CF181" s="122">
        <f t="shared" si="240"/>
        <v>0</v>
      </c>
      <c r="CG181" s="121"/>
      <c r="CH181" s="120">
        <f t="shared" si="241"/>
        <v>768.68602000000055</v>
      </c>
      <c r="CI181" s="123"/>
      <c r="CJ181" s="111">
        <f t="shared" si="257"/>
        <v>0</v>
      </c>
      <c r="CK181" s="122">
        <f t="shared" si="249"/>
        <v>0</v>
      </c>
      <c r="CL181" s="121"/>
      <c r="CM181" s="120">
        <f t="shared" si="250"/>
        <v>768.68602000000055</v>
      </c>
      <c r="CN181" s="121"/>
      <c r="CO181" s="196">
        <f t="shared" si="242"/>
        <v>768.68602000000055</v>
      </c>
      <c r="CP181" s="111"/>
      <c r="CQ181" s="196">
        <f t="shared" si="243"/>
        <v>768.68602000000055</v>
      </c>
      <c r="CR181" s="111"/>
      <c r="CS181" s="196">
        <f t="shared" si="244"/>
        <v>768.68602000000055</v>
      </c>
      <c r="CT181" s="111"/>
      <c r="CU181" s="196">
        <f t="shared" si="245"/>
        <v>768.68602000000055</v>
      </c>
      <c r="CV181" s="111"/>
      <c r="CW181" s="196">
        <f t="shared" si="198"/>
        <v>768.68602000000055</v>
      </c>
      <c r="CX181" s="111"/>
      <c r="CY181" s="196">
        <f t="shared" si="199"/>
        <v>768.68602000000055</v>
      </c>
      <c r="CZ181" s="111"/>
      <c r="DA181" s="196">
        <f t="shared" si="200"/>
        <v>768.68602000000055</v>
      </c>
      <c r="DB181" s="111"/>
      <c r="DC181" s="196">
        <f t="shared" si="201"/>
        <v>768.68602000000055</v>
      </c>
      <c r="DD181" s="111"/>
      <c r="DE181" s="196">
        <f t="shared" si="283"/>
        <v>768.68602000000055</v>
      </c>
      <c r="DF181" s="111"/>
      <c r="DG181" s="196">
        <f t="shared" si="284"/>
        <v>768.68602000000055</v>
      </c>
      <c r="DH181" s="111"/>
      <c r="DI181" s="196">
        <f t="shared" si="286"/>
        <v>768.68602000000055</v>
      </c>
      <c r="DJ181" s="111"/>
      <c r="DK181" s="196">
        <f t="shared" si="258"/>
        <v>768.68602000000055</v>
      </c>
      <c r="DL181" s="111"/>
      <c r="DM181" s="196">
        <f t="shared" si="259"/>
        <v>768.68602000000055</v>
      </c>
      <c r="DN181" s="111"/>
      <c r="DO181" s="196">
        <f t="shared" si="260"/>
        <v>768.68602000000055</v>
      </c>
      <c r="DP181" s="111"/>
      <c r="DQ181" s="196">
        <f t="shared" si="261"/>
        <v>768.68602000000055</v>
      </c>
      <c r="DR181" s="111"/>
      <c r="DS181" s="196">
        <f t="shared" si="262"/>
        <v>768.68602000000055</v>
      </c>
      <c r="DT181" s="111"/>
      <c r="DU181" s="196">
        <f t="shared" si="263"/>
        <v>768.68602000000055</v>
      </c>
      <c r="DV181" s="111"/>
      <c r="DW181" s="196">
        <f t="shared" si="264"/>
        <v>768.68602000000055</v>
      </c>
      <c r="DX181" s="111"/>
      <c r="DY181" s="196">
        <f t="shared" si="265"/>
        <v>768.68602000000055</v>
      </c>
      <c r="DZ181" s="111"/>
      <c r="EA181" s="196">
        <f t="shared" si="266"/>
        <v>768.68602000000055</v>
      </c>
      <c r="EB181" s="111"/>
      <c r="EC181" s="196">
        <f t="shared" si="267"/>
        <v>768.68602000000055</v>
      </c>
      <c r="ED181" s="111"/>
      <c r="EE181" s="196">
        <f t="shared" si="268"/>
        <v>768.68602000000055</v>
      </c>
      <c r="EF181" s="111"/>
      <c r="EG181" s="196">
        <f t="shared" si="269"/>
        <v>768.68602000000055</v>
      </c>
      <c r="EH181" s="111"/>
      <c r="EI181" s="196">
        <f t="shared" si="270"/>
        <v>768.68602000000055</v>
      </c>
      <c r="EJ181" s="111"/>
      <c r="EK181" s="196">
        <f t="shared" si="271"/>
        <v>768.68602000000055</v>
      </c>
      <c r="EL181" s="111"/>
      <c r="EM181" s="196">
        <f t="shared" si="272"/>
        <v>768.68602000000055</v>
      </c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>
      <c r="C182" s="285">
        <f>SUM(C5:C181)</f>
        <v>203589.29000000004</v>
      </c>
      <c r="E182" s="92">
        <f t="shared" ref="E182:J182" si="288">SUM(E5:E181)</f>
        <v>259990.40399999995</v>
      </c>
      <c r="F182" s="92">
        <f t="shared" si="288"/>
        <v>40437.729665071762</v>
      </c>
      <c r="G182" s="92">
        <f t="shared" si="288"/>
        <v>169029.71000000002</v>
      </c>
      <c r="H182" s="92">
        <f t="shared" si="288"/>
        <v>375361.38499999989</v>
      </c>
      <c r="I182" s="92">
        <f t="shared" si="288"/>
        <v>115370.98099999997</v>
      </c>
      <c r="J182" s="285">
        <f t="shared" si="288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289">SUM(P5:P181)</f>
        <v>445246.02937999967</v>
      </c>
      <c r="Q182" s="92">
        <f t="shared" si="289"/>
        <v>547862.48899999983</v>
      </c>
      <c r="R182" s="92">
        <f t="shared" si="289"/>
        <v>46668.785999999993</v>
      </c>
      <c r="S182" s="92">
        <f t="shared" si="289"/>
        <v>211876.28844</v>
      </c>
      <c r="T182" s="92">
        <f t="shared" si="289"/>
        <v>65298.339999999989</v>
      </c>
      <c r="U182" s="101">
        <f>SUM(U5:U181)</f>
        <v>591823.9778199998</v>
      </c>
      <c r="V182" s="101">
        <f t="shared" ref="V182:X182" si="290">SUM(V5:V181)</f>
        <v>604190.97899999982</v>
      </c>
      <c r="W182" s="101">
        <f t="shared" si="290"/>
        <v>56327.538000000015</v>
      </c>
      <c r="X182" s="101">
        <f t="shared" si="290"/>
        <v>255727.02252000006</v>
      </c>
      <c r="Y182" s="286">
        <f t="shared" ref="Y182:BS182" si="291">SUM(Y5:Y181)</f>
        <v>185605.75999999998</v>
      </c>
      <c r="Z182" s="286">
        <f t="shared" si="291"/>
        <v>662010.80831999995</v>
      </c>
      <c r="AA182" s="92">
        <f t="shared" si="291"/>
        <v>649155.20799999963</v>
      </c>
      <c r="AB182" s="92">
        <f t="shared" si="291"/>
        <v>47507.30900000003</v>
      </c>
      <c r="AC182" s="92">
        <f t="shared" si="291"/>
        <v>215683.18286000006</v>
      </c>
      <c r="AD182" s="286">
        <f t="shared" si="291"/>
        <v>277359.8</v>
      </c>
      <c r="AE182" s="286">
        <f t="shared" si="291"/>
        <v>600334.19117999985</v>
      </c>
      <c r="AF182" s="92">
        <f t="shared" si="291"/>
        <v>689803.14599999972</v>
      </c>
      <c r="AG182" s="92">
        <f t="shared" si="291"/>
        <v>40647.938000000009</v>
      </c>
      <c r="AH182" s="92">
        <f t="shared" si="291"/>
        <v>184541.63851999998</v>
      </c>
      <c r="AI182" s="286">
        <f t="shared" si="291"/>
        <v>176286.82000000004</v>
      </c>
      <c r="AJ182" s="286">
        <f t="shared" si="291"/>
        <v>608589.00970000005</v>
      </c>
      <c r="AK182" s="92">
        <f t="shared" si="291"/>
        <v>640979.81999999972</v>
      </c>
      <c r="AL182" s="92">
        <f t="shared" si="291"/>
        <v>29910.343999999983</v>
      </c>
      <c r="AM182" s="92">
        <f t="shared" si="291"/>
        <v>135792.96175999995</v>
      </c>
      <c r="AN182" s="286">
        <f t="shared" si="291"/>
        <v>50645.880000000005</v>
      </c>
      <c r="AO182" s="286">
        <f t="shared" si="291"/>
        <v>691804.55519999971</v>
      </c>
      <c r="AP182" s="92">
        <f t="shared" si="291"/>
        <v>628300.58099999977</v>
      </c>
      <c r="AQ182" s="92">
        <f t="shared" si="291"/>
        <v>17873.129000000004</v>
      </c>
      <c r="AR182" s="92">
        <f t="shared" si="291"/>
        <v>81144.005659999995</v>
      </c>
      <c r="AS182" s="92">
        <f t="shared" si="291"/>
        <v>83277.98</v>
      </c>
      <c r="AT182" s="101">
        <f t="shared" si="291"/>
        <v>683230.94889999984</v>
      </c>
      <c r="AU182" s="101">
        <f t="shared" si="291"/>
        <v>530905.94999999984</v>
      </c>
      <c r="AV182" s="101">
        <f t="shared" si="291"/>
        <v>15416.288999999995</v>
      </c>
      <c r="AW182" s="101">
        <f t="shared" si="291"/>
        <v>69989.952060000025</v>
      </c>
      <c r="AX182" s="101">
        <f t="shared" si="291"/>
        <v>158414.04</v>
      </c>
      <c r="AY182" s="101">
        <f t="shared" si="291"/>
        <v>598631.43446000025</v>
      </c>
      <c r="AZ182" s="101">
        <f t="shared" si="291"/>
        <v>446850.50499999983</v>
      </c>
      <c r="BA182" s="101">
        <f t="shared" si="291"/>
        <v>12034.295000000004</v>
      </c>
      <c r="BB182" s="101">
        <f t="shared" si="291"/>
        <v>57884.95895</v>
      </c>
      <c r="BC182" s="101">
        <f t="shared" si="291"/>
        <v>33917.599999999999</v>
      </c>
      <c r="BD182" s="101">
        <f t="shared" si="291"/>
        <v>623529.71990999987</v>
      </c>
      <c r="BE182" s="101">
        <f t="shared" si="291"/>
        <v>332720.60900000005</v>
      </c>
      <c r="BF182" s="101">
        <f t="shared" si="291"/>
        <v>6213.8200000000015</v>
      </c>
      <c r="BG182" s="101">
        <f t="shared" si="291"/>
        <v>29888.474199999997</v>
      </c>
      <c r="BH182" s="101">
        <f t="shared" si="291"/>
        <v>20302.98</v>
      </c>
      <c r="BI182" s="101">
        <f t="shared" si="291"/>
        <v>633115.21411000029</v>
      </c>
      <c r="BJ182" s="101">
        <f t="shared" si="291"/>
        <v>239862.73299999995</v>
      </c>
      <c r="BK182" s="101">
        <f t="shared" si="291"/>
        <v>10094.471999999994</v>
      </c>
      <c r="BL182" s="101">
        <f t="shared" si="291"/>
        <v>48554.410319999966</v>
      </c>
      <c r="BM182" s="101">
        <f>SUM(BM5:BM181)</f>
        <v>23471.3</v>
      </c>
      <c r="BN182" s="101">
        <f t="shared" si="291"/>
        <v>663707.02988999989</v>
      </c>
      <c r="BO182" s="101">
        <f t="shared" si="291"/>
        <v>159387.11499999993</v>
      </c>
      <c r="BP182" s="101">
        <f t="shared" si="291"/>
        <v>8849.9409999999989</v>
      </c>
      <c r="BQ182" s="101">
        <f t="shared" si="291"/>
        <v>42568.216209999999</v>
      </c>
      <c r="BR182" s="101">
        <f t="shared" si="291"/>
        <v>35825.14</v>
      </c>
      <c r="BS182" s="101">
        <f t="shared" si="291"/>
        <v>670450.10609999974</v>
      </c>
      <c r="BT182" s="101">
        <f t="shared" ref="BT182" si="292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641232.5233900001</v>
      </c>
      <c r="BY182" s="101">
        <f>SUM(BY5:BY181)</f>
        <v>157283.16799999995</v>
      </c>
      <c r="BZ182" s="101">
        <f t="shared" ref="BZ182:CA182" si="293">SUM(BZ5:BZ181)</f>
        <v>10448.636000000002</v>
      </c>
      <c r="CA182" s="101">
        <f t="shared" si="293"/>
        <v>50257.939160000016</v>
      </c>
      <c r="CB182" s="101">
        <f>SUM(CB5:CB181)</f>
        <v>124624.8</v>
      </c>
      <c r="CC182" s="101">
        <f>SUM(CC5:CC181)</f>
        <v>566865.66255000012</v>
      </c>
      <c r="CD182" s="101">
        <f>SUM(CD5:CD181)</f>
        <v>156795.80499999993</v>
      </c>
      <c r="CE182" s="101">
        <f t="shared" ref="CE182:CF182" si="294">SUM(CE5:CE181)</f>
        <v>2443.6730000000007</v>
      </c>
      <c r="CF182" s="101">
        <f t="shared" si="294"/>
        <v>11754.067130000001</v>
      </c>
      <c r="CG182" s="101">
        <f>SUM(CG5:CG181)</f>
        <v>30000</v>
      </c>
      <c r="CH182" s="101">
        <f>SUM(CH5:CH181)</f>
        <v>548619.72967999999</v>
      </c>
      <c r="CI182" s="101">
        <f>SUM(CI5:CI181)</f>
        <v>132215.63599999994</v>
      </c>
      <c r="CJ182" s="101">
        <f t="shared" ref="CJ182:CK182" si="295">SUM(CJ5:CJ181)</f>
        <v>3810.9969999999948</v>
      </c>
      <c r="CK182" s="101">
        <f t="shared" si="295"/>
        <v>18330.895569999975</v>
      </c>
      <c r="CL182" s="101">
        <f t="shared" ref="CL182:CQ182" si="296">SUM(CL5:CL181)</f>
        <v>19547.23</v>
      </c>
      <c r="CM182" s="101">
        <f t="shared" si="296"/>
        <v>547403.39524999994</v>
      </c>
      <c r="CN182" s="101">
        <f t="shared" si="296"/>
        <v>19466.45</v>
      </c>
      <c r="CO182" s="101">
        <f t="shared" si="296"/>
        <v>527936.94524999987</v>
      </c>
      <c r="CP182" s="101">
        <f t="shared" si="296"/>
        <v>20302.77</v>
      </c>
      <c r="CQ182" s="101">
        <f t="shared" si="296"/>
        <v>507634.17524999997</v>
      </c>
      <c r="CR182" s="101">
        <f t="shared" ref="CR182:CS182" si="297">SUM(CR5:CR181)</f>
        <v>75107.87</v>
      </c>
      <c r="CS182" s="101">
        <f t="shared" si="297"/>
        <v>432526.30525000003</v>
      </c>
      <c r="CT182" s="101">
        <f>SUM(CT5:CT181)</f>
        <v>6549.41</v>
      </c>
      <c r="CU182" s="101">
        <f t="shared" ref="CU182:CW182" si="298">SUM(CU5:CU181)</f>
        <v>425976.89525</v>
      </c>
      <c r="CV182" s="101">
        <f>SUM(CV5:CV181)</f>
        <v>500</v>
      </c>
      <c r="CW182" s="101">
        <f t="shared" si="298"/>
        <v>425476.89525</v>
      </c>
      <c r="CX182" s="101">
        <f>SUM(CX5:CX181)</f>
        <v>694.65</v>
      </c>
      <c r="CY182" s="101">
        <f t="shared" ref="CY182" si="299">SUM(CY5:CY181)</f>
        <v>424782.24524999998</v>
      </c>
      <c r="CZ182" s="101">
        <f>SUM(CZ5:CZ181)</f>
        <v>29754.7</v>
      </c>
      <c r="DA182" s="101">
        <f t="shared" ref="DA182:DC182" si="300">SUM(DA5:DA181)</f>
        <v>395027.54525000002</v>
      </c>
      <c r="DB182" s="101">
        <f>SUM(DB5:DB181)</f>
        <v>-2120.89</v>
      </c>
      <c r="DC182" s="101">
        <f t="shared" si="300"/>
        <v>397148.43525000004</v>
      </c>
      <c r="DD182" s="101">
        <f>SUM(DD5:DD181)</f>
        <v>287.54999999999995</v>
      </c>
      <c r="DE182" s="101">
        <f t="shared" ref="DE182:DG182" si="301">SUM(DE5:DE181)</f>
        <v>396860.88525000005</v>
      </c>
      <c r="DF182" s="101">
        <f>SUM(DF5:DF181)</f>
        <v>3018.11</v>
      </c>
      <c r="DG182" s="101">
        <f t="shared" si="301"/>
        <v>390056.69801000005</v>
      </c>
      <c r="DH182" s="101">
        <f>DH88+DH161</f>
        <v>27917.579999999998</v>
      </c>
      <c r="DI182" s="101">
        <f t="shared" ref="DI182:DK182" si="302">SUM(DI5:DI181)</f>
        <v>373845.81009999994</v>
      </c>
      <c r="DJ182" s="101">
        <f>DJ88+DJ161</f>
        <v>0</v>
      </c>
      <c r="DK182" s="101">
        <f t="shared" si="302"/>
        <v>373845.81009999994</v>
      </c>
      <c r="DL182" s="101">
        <f>DL88+DL161</f>
        <v>0</v>
      </c>
      <c r="DM182" s="101">
        <f>SUM(DM5:DM181)</f>
        <v>374172.46009999997</v>
      </c>
      <c r="DN182" s="101">
        <f>SUM(DN5:DN181)</f>
        <v>9439.630000000001</v>
      </c>
      <c r="DO182" s="101">
        <f t="shared" ref="DO182:DQ182" si="303">SUM(DO5:DO181)</f>
        <v>364732.83009999996</v>
      </c>
      <c r="DP182" s="101">
        <f>SUM(DP5:DP181)</f>
        <v>13.41</v>
      </c>
      <c r="DQ182" s="101">
        <f t="shared" si="303"/>
        <v>364719.42009999993</v>
      </c>
      <c r="DR182" s="101">
        <f>SUM(DR5:DR181)</f>
        <v>4300</v>
      </c>
      <c r="DS182" s="101">
        <f t="shared" ref="DS182:DU182" si="304">SUM(DS5:DS181)</f>
        <v>360419.42009999993</v>
      </c>
      <c r="DT182" s="101">
        <f>SUM(DT5:DT181)</f>
        <v>0</v>
      </c>
      <c r="DU182" s="101">
        <f t="shared" si="304"/>
        <v>360419.42009999993</v>
      </c>
      <c r="DV182" s="101">
        <f>SUM(DV5:DV181)</f>
        <v>0</v>
      </c>
      <c r="DW182" s="101">
        <f t="shared" ref="DW182:DY182" si="305">SUM(DW5:DW181)</f>
        <v>360419.42009999993</v>
      </c>
      <c r="DX182" s="101">
        <f>SUM(DX5:DX181)</f>
        <v>0</v>
      </c>
      <c r="DY182" s="101">
        <f t="shared" si="305"/>
        <v>360419.42009999993</v>
      </c>
      <c r="DZ182" s="101">
        <f>SUM(DZ5:DZ181)</f>
        <v>0</v>
      </c>
      <c r="EA182" s="101">
        <f t="shared" ref="EA182:EC182" si="306">SUM(EA5:EA181)</f>
        <v>360419.42009999993</v>
      </c>
      <c r="EB182" s="101">
        <f>SUM(EB5:EB181)</f>
        <v>0</v>
      </c>
      <c r="EC182" s="101">
        <f t="shared" si="306"/>
        <v>360419.42009999993</v>
      </c>
      <c r="ED182" s="101">
        <f>SUM(ED5:ED181)</f>
        <v>0</v>
      </c>
      <c r="EE182" s="101">
        <f t="shared" ref="EE182:EG182" si="307">SUM(EE5:EE181)</f>
        <v>360419.42009999993</v>
      </c>
      <c r="EF182" s="101">
        <f>SUM(EF5:EF181)</f>
        <v>0</v>
      </c>
      <c r="EG182" s="101">
        <f t="shared" si="307"/>
        <v>360419.42009999993</v>
      </c>
      <c r="EH182" s="101">
        <f>SUM(EH5:EH181)</f>
        <v>0</v>
      </c>
      <c r="EI182" s="101">
        <f t="shared" ref="EI182" si="308">SUM(EI5:EI181)</f>
        <v>360419.42009999993</v>
      </c>
      <c r="EJ182" s="101">
        <f>SUM(EJ5:EJ181)</f>
        <v>16906.38</v>
      </c>
      <c r="EK182" s="101">
        <f>SUM(EK5:EK181)</f>
        <v>343513.04009999993</v>
      </c>
      <c r="EL182" s="101">
        <f>SUM(EL5:EL181)</f>
        <v>0</v>
      </c>
      <c r="EM182" s="101">
        <f t="shared" ref="EM182" si="309">SUM(EM5:EM181)</f>
        <v>343513.04009999993</v>
      </c>
    </row>
    <row r="183" spans="1:246 16372:16378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  <c r="DO183" s="89"/>
      <c r="DQ183" s="89"/>
      <c r="DS183" s="89"/>
      <c r="DU183" s="89"/>
      <c r="DW183" s="89"/>
      <c r="DY183" s="89"/>
      <c r="EA183" s="89"/>
      <c r="EC183" s="89"/>
      <c r="EE183" s="89"/>
      <c r="EG183" s="89"/>
      <c r="EI183" s="89"/>
      <c r="EK183" s="89"/>
      <c r="EM183" s="89"/>
    </row>
  </sheetData>
  <autoFilter ref="A4:CQ182"/>
  <pageMargins left="0.36" right="0.17" top="0.42" bottom="0.39" header="0.31496062992125984" footer="0.31496062992125984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baseColWidth="10" defaultColWidth="8.83203125" defaultRowHeight="14" x14ac:dyDescent="0"/>
  <cols>
    <col min="1" max="1" width="13.6640625" customWidth="1"/>
    <col min="2" max="2" width="30.6640625" customWidth="1"/>
    <col min="3" max="3" width="16" style="28" customWidth="1"/>
    <col min="4" max="4" width="15" customWidth="1"/>
  </cols>
  <sheetData>
    <row r="1" spans="1:4" ht="29" thickBot="1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" thickBot="1">
      <c r="A2" s="18">
        <v>343561</v>
      </c>
      <c r="B2" s="25" t="s">
        <v>187</v>
      </c>
      <c r="C2" s="26">
        <v>84</v>
      </c>
      <c r="D2" s="19">
        <v>1008.044</v>
      </c>
    </row>
    <row r="3" spans="1:4" ht="15" thickBot="1">
      <c r="A3" s="18">
        <v>349536</v>
      </c>
      <c r="B3" s="10" t="s">
        <v>10</v>
      </c>
      <c r="C3" s="26">
        <v>273</v>
      </c>
      <c r="D3" s="19">
        <v>104.068</v>
      </c>
    </row>
    <row r="4" spans="1:4" ht="15" thickBot="1">
      <c r="A4" s="18">
        <v>349528</v>
      </c>
      <c r="B4" s="10" t="s">
        <v>11</v>
      </c>
      <c r="C4" s="26">
        <v>213</v>
      </c>
      <c r="D4" s="19">
        <v>472.04</v>
      </c>
    </row>
    <row r="5" spans="1:4" ht="15" thickBot="1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" thickBot="1">
      <c r="A6" s="18">
        <v>344467</v>
      </c>
      <c r="B6" s="10" t="s">
        <v>15</v>
      </c>
      <c r="C6" s="26">
        <v>137</v>
      </c>
      <c r="D6" s="19">
        <v>2226.029</v>
      </c>
    </row>
    <row r="7" spans="1:4" ht="15" thickBot="1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" thickBot="1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" thickBot="1">
      <c r="A9" s="18">
        <v>349569</v>
      </c>
      <c r="B9" s="10" t="s">
        <v>18</v>
      </c>
      <c r="C9" s="26">
        <v>308</v>
      </c>
      <c r="D9" s="19">
        <v>0</v>
      </c>
    </row>
    <row r="10" spans="1:4" ht="15" thickBot="1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" thickBot="1">
      <c r="A11" s="18">
        <v>349668</v>
      </c>
      <c r="B11" s="10" t="s">
        <v>21</v>
      </c>
      <c r="C11" s="26">
        <v>144</v>
      </c>
      <c r="D11" s="19">
        <v>0</v>
      </c>
    </row>
    <row r="12" spans="1:4" ht="15" thickBot="1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" thickBot="1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" thickBot="1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" thickBot="1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" thickBot="1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" thickBot="1">
      <c r="A17" s="18">
        <v>347434</v>
      </c>
      <c r="B17" s="10" t="s">
        <v>26</v>
      </c>
      <c r="C17" s="26">
        <v>103</v>
      </c>
      <c r="D17" s="19">
        <v>0</v>
      </c>
    </row>
    <row r="18" spans="1:4" ht="15" thickBot="1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" thickBot="1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" thickBot="1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" thickBot="1">
      <c r="A21" s="18">
        <v>349612</v>
      </c>
      <c r="B21" s="10" t="s">
        <v>30</v>
      </c>
      <c r="C21" s="26">
        <v>91</v>
      </c>
      <c r="D21" s="19">
        <v>0</v>
      </c>
    </row>
    <row r="22" spans="1:4" ht="15" thickBot="1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" thickBot="1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" thickBot="1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" thickBot="1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" thickBot="1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" thickBot="1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" thickBot="1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" thickBot="1">
      <c r="A29" s="18">
        <v>352414</v>
      </c>
      <c r="B29" s="10" t="s">
        <v>38</v>
      </c>
      <c r="C29" s="26">
        <v>94</v>
      </c>
      <c r="D29" s="19">
        <v>0</v>
      </c>
    </row>
    <row r="30" spans="1:4" ht="15" thickBot="1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" thickBot="1">
      <c r="A31" s="18">
        <v>349640</v>
      </c>
      <c r="B31" s="10" t="s">
        <v>40</v>
      </c>
      <c r="C31" s="26">
        <v>245</v>
      </c>
      <c r="D31" s="19">
        <v>0</v>
      </c>
    </row>
    <row r="32" spans="1:4" ht="15" thickBot="1">
      <c r="A32" s="18">
        <v>358506</v>
      </c>
      <c r="B32" s="10" t="s">
        <v>41</v>
      </c>
      <c r="C32" s="26">
        <v>297</v>
      </c>
      <c r="D32" s="19">
        <v>0</v>
      </c>
    </row>
    <row r="33" spans="1:4" ht="15" thickBot="1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" thickBot="1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" thickBot="1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" thickBot="1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" thickBot="1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" thickBot="1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" thickBot="1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" thickBot="1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" thickBot="1">
      <c r="A41" s="18">
        <v>347454</v>
      </c>
      <c r="B41" s="10" t="s">
        <v>50</v>
      </c>
      <c r="C41" s="26">
        <v>139</v>
      </c>
      <c r="D41" s="19">
        <v>0</v>
      </c>
    </row>
    <row r="42" spans="1:4" ht="15" thickBot="1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" thickBot="1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" thickBot="1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" thickBot="1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" thickBot="1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" thickBot="1">
      <c r="A47" s="18">
        <v>344858</v>
      </c>
      <c r="B47" s="10" t="s">
        <v>56</v>
      </c>
      <c r="C47" s="26">
        <v>4</v>
      </c>
      <c r="D47" s="19">
        <v>9128.09</v>
      </c>
    </row>
    <row r="48" spans="1:4" ht="15" thickBot="1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" thickBot="1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" thickBot="1">
      <c r="A50" s="18">
        <v>343584</v>
      </c>
      <c r="B50" s="10" t="s">
        <v>59</v>
      </c>
      <c r="C50" s="26">
        <v>38</v>
      </c>
      <c r="D50" s="19">
        <v>251.077</v>
      </c>
    </row>
    <row r="51" spans="1:4" ht="15" thickBot="1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" thickBot="1">
      <c r="A52" s="18">
        <v>349655</v>
      </c>
      <c r="B52" s="10" t="s">
        <v>60</v>
      </c>
      <c r="C52" s="26">
        <v>16</v>
      </c>
      <c r="D52" s="19">
        <v>4.08</v>
      </c>
    </row>
    <row r="53" spans="1:4" ht="15" thickBot="1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" thickBot="1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" thickBot="1">
      <c r="A55" s="18">
        <v>352411</v>
      </c>
      <c r="B55" s="10" t="s">
        <v>63</v>
      </c>
      <c r="C55" s="26">
        <v>205</v>
      </c>
      <c r="D55" s="19">
        <v>0</v>
      </c>
    </row>
    <row r="56" spans="1:4" ht="15" thickBot="1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" thickBot="1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" thickBot="1">
      <c r="A58" s="18">
        <v>354843</v>
      </c>
      <c r="B58" s="10" t="s">
        <v>66</v>
      </c>
      <c r="C58" s="26">
        <v>161</v>
      </c>
      <c r="D58" s="19">
        <v>0</v>
      </c>
    </row>
    <row r="59" spans="1:4" ht="15" thickBot="1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" thickBot="1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" thickBot="1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" thickBot="1">
      <c r="A62" s="18">
        <v>349662</v>
      </c>
      <c r="B62" s="10" t="s">
        <v>71</v>
      </c>
      <c r="C62" s="26">
        <v>87</v>
      </c>
      <c r="D62" s="19">
        <v>236.072</v>
      </c>
    </row>
    <row r="63" spans="1:4" ht="15" thickBot="1">
      <c r="A63" s="18">
        <v>347450</v>
      </c>
      <c r="B63" s="10" t="s">
        <v>72</v>
      </c>
      <c r="C63" s="26">
        <v>30</v>
      </c>
      <c r="D63" s="19">
        <v>0</v>
      </c>
    </row>
    <row r="64" spans="1:4" ht="15" thickBot="1">
      <c r="A64" s="18">
        <v>347458</v>
      </c>
      <c r="B64" s="10" t="s">
        <v>72</v>
      </c>
      <c r="C64" s="26">
        <v>157</v>
      </c>
      <c r="D64" s="19">
        <v>0</v>
      </c>
    </row>
    <row r="65" spans="1:4" ht="15" thickBot="1">
      <c r="A65" s="18">
        <v>343579</v>
      </c>
      <c r="B65" s="10" t="s">
        <v>73</v>
      </c>
      <c r="C65" s="26">
        <v>278</v>
      </c>
      <c r="D65" s="19">
        <v>0</v>
      </c>
    </row>
    <row r="66" spans="1:4" ht="15" thickBot="1">
      <c r="A66" s="18">
        <v>344581</v>
      </c>
      <c r="B66" s="10" t="s">
        <v>74</v>
      </c>
      <c r="C66" s="26">
        <v>1</v>
      </c>
      <c r="D66" s="19">
        <v>1021.005</v>
      </c>
    </row>
    <row r="67" spans="1:4" ht="15" thickBot="1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" thickBot="1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" thickBot="1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" thickBot="1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" thickBot="1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" thickBot="1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" thickBot="1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" thickBot="1">
      <c r="A74" s="18">
        <v>344583</v>
      </c>
      <c r="B74" s="10" t="s">
        <v>83</v>
      </c>
      <c r="C74" s="26">
        <v>64</v>
      </c>
      <c r="D74" s="19">
        <v>405.017</v>
      </c>
    </row>
    <row r="75" spans="1:4" ht="15" thickBot="1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" thickBot="1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" thickBot="1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" thickBot="1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" thickBot="1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" thickBot="1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" thickBot="1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" thickBot="1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" thickBot="1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" thickBot="1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" thickBot="1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" thickBot="1">
      <c r="A86" s="18">
        <v>352390</v>
      </c>
      <c r="B86" s="10" t="s">
        <v>96</v>
      </c>
      <c r="C86" s="26">
        <v>123</v>
      </c>
      <c r="D86" s="19">
        <v>0</v>
      </c>
    </row>
    <row r="87" spans="1:4" ht="15" thickBot="1">
      <c r="A87" s="18">
        <v>344538</v>
      </c>
      <c r="B87" s="10" t="s">
        <v>97</v>
      </c>
      <c r="C87" s="26">
        <v>34</v>
      </c>
      <c r="D87" s="19">
        <v>0</v>
      </c>
    </row>
    <row r="88" spans="1:4" ht="15" thickBot="1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" thickBot="1">
      <c r="A89" s="18">
        <v>349639</v>
      </c>
      <c r="B89" s="10" t="s">
        <v>99</v>
      </c>
      <c r="C89" s="26">
        <v>92</v>
      </c>
      <c r="D89" s="19">
        <v>170.095</v>
      </c>
    </row>
    <row r="90" spans="1:4" ht="15" thickBot="1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" thickBot="1">
      <c r="A91" s="18">
        <v>349617</v>
      </c>
      <c r="B91" s="10" t="s">
        <v>101</v>
      </c>
      <c r="C91" s="26">
        <v>9</v>
      </c>
      <c r="D91" s="19">
        <v>497</v>
      </c>
    </row>
    <row r="92" spans="1:4" ht="15" thickBot="1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" thickBot="1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" thickBot="1">
      <c r="A94" s="18">
        <v>351665</v>
      </c>
      <c r="B94" s="10" t="s">
        <v>104</v>
      </c>
      <c r="C94" s="26">
        <v>270</v>
      </c>
      <c r="D94" s="19">
        <v>3.097</v>
      </c>
    </row>
    <row r="95" spans="1:4" ht="15" thickBot="1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" thickBot="1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" thickBot="1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" thickBot="1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" thickBot="1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" thickBot="1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" thickBot="1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" thickBot="1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" thickBot="1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" thickBot="1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" thickBot="1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" thickBot="1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" thickBot="1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" thickBot="1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" thickBot="1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" thickBot="1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" thickBot="1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" thickBot="1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" thickBot="1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" thickBot="1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" thickBot="1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" thickBot="1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" thickBot="1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" thickBot="1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" thickBot="1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" thickBot="1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" thickBot="1">
      <c r="A121" s="18">
        <v>342948</v>
      </c>
      <c r="B121" s="10" t="s">
        <v>136</v>
      </c>
      <c r="C121" s="26">
        <v>70</v>
      </c>
      <c r="D121" s="19">
        <v>0</v>
      </c>
    </row>
    <row r="122" spans="1:4" ht="15" thickBot="1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" thickBot="1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" thickBot="1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" thickBot="1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" thickBot="1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" thickBot="1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" thickBot="1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" thickBot="1">
      <c r="A129" s="18">
        <v>347412</v>
      </c>
      <c r="B129" s="10" t="s">
        <v>147</v>
      </c>
      <c r="C129" s="26">
        <v>48</v>
      </c>
      <c r="D129" s="19">
        <v>0</v>
      </c>
    </row>
    <row r="130" spans="1:4" ht="15" thickBot="1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" thickBot="1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" thickBot="1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" thickBot="1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" thickBot="1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" thickBot="1">
      <c r="A135" s="18">
        <v>354319</v>
      </c>
      <c r="B135" s="10" t="s">
        <v>153</v>
      </c>
      <c r="C135" s="26"/>
      <c r="D135" s="19">
        <v>1297.098</v>
      </c>
    </row>
    <row r="136" spans="1:4" ht="15" thickBot="1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" thickBot="1">
      <c r="A137" s="18">
        <v>347319</v>
      </c>
      <c r="B137" s="10" t="s">
        <v>156</v>
      </c>
      <c r="C137" s="26">
        <v>46</v>
      </c>
      <c r="D137" s="19">
        <v>0</v>
      </c>
    </row>
    <row r="138" spans="1:4" ht="15" thickBot="1">
      <c r="A138" s="18">
        <v>351663</v>
      </c>
      <c r="B138" s="10" t="s">
        <v>156</v>
      </c>
      <c r="C138" s="26">
        <v>79</v>
      </c>
      <c r="D138" s="19">
        <v>0</v>
      </c>
    </row>
    <row r="139" spans="1:4" ht="15" thickBot="1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" thickBot="1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" thickBot="1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" thickBot="1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" thickBot="1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" thickBot="1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" thickBot="1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" thickBot="1">
      <c r="A146" s="18">
        <v>343564</v>
      </c>
      <c r="B146" s="10" t="s">
        <v>163</v>
      </c>
      <c r="C146" s="26">
        <v>27</v>
      </c>
      <c r="D146" s="19">
        <v>0</v>
      </c>
    </row>
    <row r="147" spans="1:4" ht="15" thickBot="1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" thickBot="1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" thickBot="1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" thickBot="1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" thickBot="1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" thickBot="1">
      <c r="A152" s="18">
        <v>344508</v>
      </c>
      <c r="B152" s="10" t="s">
        <v>170</v>
      </c>
      <c r="C152" s="26">
        <v>23</v>
      </c>
      <c r="D152" s="19">
        <v>0</v>
      </c>
    </row>
    <row r="153" spans="1:4" ht="15" thickBot="1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" thickBot="1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" thickBot="1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" thickBot="1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" thickBot="1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" thickBot="1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" thickBot="1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" thickBot="1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" thickBot="1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" thickBot="1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" thickBot="1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>
      <c r="A164" s="20"/>
    </row>
  </sheetData>
  <sortState ref="A2:D163">
    <sortCondition ref="B2:B16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baseColWidth="10" defaultColWidth="8.83203125" defaultRowHeight="14" x14ac:dyDescent="0"/>
  <cols>
    <col min="2" max="2" width="27.5" customWidth="1"/>
    <col min="3" max="3" width="13" customWidth="1"/>
  </cols>
  <sheetData>
    <row r="1" spans="1:5" ht="57" customHeight="1" thickBot="1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" thickBot="1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>
      <c r="A176" s="30"/>
      <c r="B176" s="30"/>
      <c r="C176" s="30"/>
      <c r="D176" s="30"/>
      <c r="E176" s="30"/>
      <c r="F176" s="30"/>
      <c r="G176" s="30"/>
      <c r="H176" s="30"/>
    </row>
    <row r="177" spans="1:1">
      <c r="A177" s="20"/>
    </row>
  </sheetData>
  <sortState ref="A2:D175">
    <sortCondition ref="B2:B17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baseColWidth="10" defaultColWidth="8.83203125" defaultRowHeight="14" x14ac:dyDescent="0"/>
  <cols>
    <col min="1" max="1" width="13.5" customWidth="1"/>
    <col min="2" max="2" width="23.5" customWidth="1"/>
    <col min="4" max="5" width="14.1640625" customWidth="1"/>
    <col min="6" max="6" width="14.1640625" style="15" customWidth="1"/>
    <col min="7" max="7" width="16.5" style="14" customWidth="1"/>
  </cols>
  <sheetData>
    <row r="1" spans="1:7" ht="57.75" customHeight="1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</v>
      </c>
    </row>
    <row r="164" spans="1:7" ht="15.75" customHeight="1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baseColWidth="10" defaultColWidth="8.83203125" defaultRowHeight="14" x14ac:dyDescent="0"/>
  <cols>
    <col min="1" max="1" width="11.33203125" customWidth="1"/>
    <col min="2" max="2" width="27.5" customWidth="1"/>
    <col min="4" max="4" width="17" customWidth="1"/>
    <col min="5" max="5" width="13.6640625" customWidth="1"/>
    <col min="6" max="6" width="15.5" customWidth="1"/>
  </cols>
  <sheetData>
    <row r="1" spans="1:7" ht="30" customHeight="1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>
      <c r="A2" s="55" t="s">
        <v>222</v>
      </c>
      <c r="B2" s="290"/>
      <c r="C2" s="291"/>
      <c r="D2" s="291"/>
      <c r="E2" s="291"/>
      <c r="F2" s="291"/>
      <c r="G2" s="46"/>
    </row>
    <row r="3" spans="1:7" ht="15" thickBot="1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" thickBot="1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" thickBot="1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" thickBot="1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" thickBot="1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" thickBot="1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" thickBot="1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" thickBot="1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" thickBot="1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" thickBot="1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6" thickBot="1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" thickBot="1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" thickBot="1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" thickBot="1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" thickBot="1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" thickBot="1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" thickBot="1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" thickBot="1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" thickBot="1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" thickBot="1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" thickBot="1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" thickBot="1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" thickBot="1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" thickBot="1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" thickBot="1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" thickBot="1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" thickBot="1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" thickBot="1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" thickBot="1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" thickBot="1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" thickBot="1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" thickBot="1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" thickBot="1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" thickBot="1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" thickBot="1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" thickBot="1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" thickBot="1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" thickBot="1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" thickBot="1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" thickBot="1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" thickBot="1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" thickBot="1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" thickBot="1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" thickBot="1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" thickBot="1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" thickBot="1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" thickBot="1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" thickBot="1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" thickBot="1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" thickBot="1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" thickBot="1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" thickBot="1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" thickBot="1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" thickBot="1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" thickBot="1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" thickBot="1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" thickBot="1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" thickBot="1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" thickBot="1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" thickBot="1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" thickBot="1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" thickBot="1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" thickBot="1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" thickBot="1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" thickBot="1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" thickBot="1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" thickBot="1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" thickBot="1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" thickBot="1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" thickBot="1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" thickBot="1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" thickBot="1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" thickBot="1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" thickBot="1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" thickBot="1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" thickBot="1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" thickBot="1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" thickBot="1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" thickBot="1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" thickBot="1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" thickBot="1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" thickBot="1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" thickBot="1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" thickBot="1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" thickBot="1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" thickBot="1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" thickBot="1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" thickBot="1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" thickBot="1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" thickBot="1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" thickBot="1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" thickBot="1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" thickBot="1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" thickBot="1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" thickBot="1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" thickBot="1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" thickBot="1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" thickBot="1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" thickBot="1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" thickBot="1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" thickBot="1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" thickBot="1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" thickBot="1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" thickBot="1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" thickBot="1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" thickBot="1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" thickBot="1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" thickBot="1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" thickBot="1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" thickBot="1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" thickBot="1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" thickBot="1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" thickBot="1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" thickBot="1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" thickBot="1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" thickBot="1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" thickBot="1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" thickBot="1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" thickBot="1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" thickBot="1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" thickBot="1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" thickBot="1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" thickBot="1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" thickBot="1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" thickBot="1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" thickBot="1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" thickBot="1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" thickBot="1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" thickBot="1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" thickBot="1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" thickBot="1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" thickBot="1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" thickBot="1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" thickBot="1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" thickBot="1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" thickBot="1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" thickBot="1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" thickBot="1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" thickBot="1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" thickBot="1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" thickBot="1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" thickBot="1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" thickBot="1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" thickBot="1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6" thickBot="1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" thickBot="1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" thickBot="1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" thickBot="1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" thickBot="1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" thickBot="1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" thickBot="1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" thickBot="1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" thickBot="1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" thickBot="1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" thickBot="1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" thickBot="1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" thickBot="1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" thickBot="1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" thickBot="1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" thickBot="1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" thickBot="1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" thickBot="1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" thickBot="1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" thickBot="1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" thickBot="1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" thickBot="1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" thickBot="1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" thickBot="1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" thickBot="1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" thickBot="1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" thickBot="1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" thickBot="1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" thickBot="1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" thickBot="1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baseColWidth="10" defaultColWidth="8.83203125" defaultRowHeight="14" x14ac:dyDescent="0"/>
  <cols>
    <col min="1" max="1" width="17.6640625" customWidth="1"/>
  </cols>
  <sheetData>
    <row r="1" spans="1:3" ht="28">
      <c r="A1" s="60" t="s">
        <v>236</v>
      </c>
      <c r="B1" s="60" t="s">
        <v>237</v>
      </c>
      <c r="C1" s="60" t="s">
        <v>6</v>
      </c>
    </row>
    <row r="2" spans="1:3" ht="28">
      <c r="A2" s="61" t="s">
        <v>187</v>
      </c>
      <c r="B2" s="62">
        <v>84</v>
      </c>
      <c r="C2" s="62">
        <v>2878.0250000000001</v>
      </c>
    </row>
    <row r="3" spans="1:3">
      <c r="A3" s="61" t="s">
        <v>10</v>
      </c>
      <c r="B3" s="62">
        <v>273</v>
      </c>
      <c r="C3" s="62">
        <v>156.06800000000001</v>
      </c>
    </row>
    <row r="4" spans="1:3">
      <c r="A4" s="61" t="s">
        <v>11</v>
      </c>
      <c r="B4" s="62">
        <v>213</v>
      </c>
      <c r="C4" s="62">
        <v>705.06</v>
      </c>
    </row>
    <row r="5" spans="1:3">
      <c r="A5" s="61" t="s">
        <v>12</v>
      </c>
      <c r="B5" s="62">
        <v>290</v>
      </c>
      <c r="C5" s="62">
        <v>4.0830000000000002</v>
      </c>
    </row>
    <row r="6" spans="1:3">
      <c r="A6" s="61" t="s">
        <v>13</v>
      </c>
      <c r="B6" s="62">
        <v>272</v>
      </c>
      <c r="C6" s="62">
        <v>41.063000000000002</v>
      </c>
    </row>
    <row r="7" spans="1:3">
      <c r="A7" s="61" t="s">
        <v>14</v>
      </c>
      <c r="B7" s="62">
        <v>114</v>
      </c>
      <c r="C7" s="62">
        <v>25730.097000000002</v>
      </c>
    </row>
    <row r="8" spans="1:3">
      <c r="A8" s="61" t="s">
        <v>15</v>
      </c>
      <c r="B8" s="62">
        <v>137</v>
      </c>
      <c r="C8" s="62">
        <v>2273.0880000000002</v>
      </c>
    </row>
    <row r="9" spans="1:3">
      <c r="A9" s="61" t="s">
        <v>16</v>
      </c>
      <c r="B9" s="62">
        <v>14</v>
      </c>
      <c r="C9" s="62">
        <v>44879.099000000002</v>
      </c>
    </row>
    <row r="10" spans="1:3">
      <c r="A10" s="61" t="s">
        <v>17</v>
      </c>
      <c r="B10" s="62">
        <v>124</v>
      </c>
      <c r="C10" s="62">
        <v>150.08600000000001</v>
      </c>
    </row>
    <row r="11" spans="1:3">
      <c r="A11" s="61" t="s">
        <v>18</v>
      </c>
      <c r="B11" s="62">
        <v>308</v>
      </c>
      <c r="C11" s="62">
        <v>0</v>
      </c>
    </row>
    <row r="12" spans="1:3" ht="15">
      <c r="A12" s="61" t="s">
        <v>19</v>
      </c>
      <c r="B12" s="9"/>
      <c r="C12" s="62">
        <v>117.074</v>
      </c>
    </row>
    <row r="13" spans="1:3">
      <c r="A13" s="61" t="s">
        <v>20</v>
      </c>
      <c r="B13" s="62">
        <v>130</v>
      </c>
      <c r="C13" s="62">
        <v>611.04899999999998</v>
      </c>
    </row>
    <row r="14" spans="1:3">
      <c r="A14" s="61" t="s">
        <v>21</v>
      </c>
      <c r="B14" s="62">
        <v>144</v>
      </c>
      <c r="C14" s="62">
        <v>0</v>
      </c>
    </row>
    <row r="15" spans="1:3">
      <c r="A15" s="61" t="s">
        <v>183</v>
      </c>
      <c r="B15" s="62">
        <v>11</v>
      </c>
      <c r="C15" s="62">
        <v>43202.063999999998</v>
      </c>
    </row>
    <row r="16" spans="1:3">
      <c r="A16" s="61" t="s">
        <v>22</v>
      </c>
      <c r="B16" s="62">
        <v>159</v>
      </c>
      <c r="C16" s="62">
        <v>2485.0610000000001</v>
      </c>
    </row>
    <row r="17" spans="1:3">
      <c r="A17" s="61" t="s">
        <v>23</v>
      </c>
      <c r="B17" s="62">
        <v>150</v>
      </c>
      <c r="C17" s="62">
        <v>2055.0059999999999</v>
      </c>
    </row>
    <row r="18" spans="1:3">
      <c r="A18" s="61" t="s">
        <v>24</v>
      </c>
      <c r="B18" s="62">
        <v>256</v>
      </c>
      <c r="C18" s="62">
        <v>135.06700000000001</v>
      </c>
    </row>
    <row r="19" spans="1:3">
      <c r="A19" s="61" t="s">
        <v>25</v>
      </c>
      <c r="B19" s="62">
        <v>145</v>
      </c>
      <c r="C19" s="62">
        <v>17438.048999999999</v>
      </c>
    </row>
    <row r="20" spans="1:3">
      <c r="A20" s="61" t="s">
        <v>26</v>
      </c>
      <c r="B20" s="62">
        <v>103</v>
      </c>
      <c r="C20" s="62">
        <v>0</v>
      </c>
    </row>
    <row r="21" spans="1:3">
      <c r="A21" s="61" t="s">
        <v>27</v>
      </c>
      <c r="B21" s="62">
        <v>295</v>
      </c>
      <c r="C21" s="62">
        <v>2501.0169999999998</v>
      </c>
    </row>
    <row r="22" spans="1:3">
      <c r="A22" s="61" t="s">
        <v>28</v>
      </c>
      <c r="B22" s="62">
        <v>216</v>
      </c>
      <c r="C22" s="62">
        <v>13586.026</v>
      </c>
    </row>
    <row r="23" spans="1:3">
      <c r="A23" s="61" t="s">
        <v>29</v>
      </c>
      <c r="B23" s="62">
        <v>106</v>
      </c>
      <c r="C23" s="62">
        <v>6358.0950000000003</v>
      </c>
    </row>
    <row r="24" spans="1:3">
      <c r="A24" s="61" t="s">
        <v>30</v>
      </c>
      <c r="B24" s="62">
        <v>91</v>
      </c>
      <c r="C24" s="62">
        <v>258.036</v>
      </c>
    </row>
    <row r="25" spans="1:3">
      <c r="A25" s="61" t="s">
        <v>31</v>
      </c>
      <c r="B25" s="62">
        <v>43</v>
      </c>
      <c r="C25" s="62">
        <v>116.075</v>
      </c>
    </row>
    <row r="26" spans="1:3">
      <c r="A26" s="61" t="s">
        <v>32</v>
      </c>
      <c r="B26" s="62">
        <v>25</v>
      </c>
      <c r="C26" s="62">
        <v>3010.0239999999999</v>
      </c>
    </row>
    <row r="27" spans="1:3">
      <c r="A27" s="61" t="s">
        <v>191</v>
      </c>
      <c r="B27" s="62">
        <v>146</v>
      </c>
      <c r="C27" s="62">
        <v>5502.0370000000003</v>
      </c>
    </row>
    <row r="28" spans="1:3">
      <c r="A28" s="61" t="s">
        <v>34</v>
      </c>
      <c r="B28" s="62">
        <v>131</v>
      </c>
      <c r="C28" s="62">
        <v>472.05399999999997</v>
      </c>
    </row>
    <row r="29" spans="1:3">
      <c r="A29" s="61" t="s">
        <v>35</v>
      </c>
      <c r="B29" s="62">
        <v>60</v>
      </c>
      <c r="C29" s="62">
        <v>5409.0870000000004</v>
      </c>
    </row>
    <row r="30" spans="1:3">
      <c r="A30" s="61" t="s">
        <v>36</v>
      </c>
      <c r="B30" s="62">
        <v>298</v>
      </c>
      <c r="C30" s="62">
        <v>7419.0709999999999</v>
      </c>
    </row>
    <row r="31" spans="1:3">
      <c r="A31" s="61" t="s">
        <v>37</v>
      </c>
      <c r="B31" s="62">
        <v>66</v>
      </c>
      <c r="C31" s="62">
        <v>519.04600000000005</v>
      </c>
    </row>
    <row r="32" spans="1:3">
      <c r="A32" s="61" t="s">
        <v>38</v>
      </c>
      <c r="B32" s="62">
        <v>94</v>
      </c>
      <c r="C32" s="62">
        <v>598.06500000000005</v>
      </c>
    </row>
    <row r="33" spans="1:3">
      <c r="A33" s="61" t="s">
        <v>39</v>
      </c>
      <c r="B33" s="62">
        <v>71</v>
      </c>
      <c r="C33" s="62">
        <v>3835.0929999999998</v>
      </c>
    </row>
    <row r="34" spans="1:3">
      <c r="A34" s="61" t="s">
        <v>40</v>
      </c>
      <c r="B34" s="62">
        <v>245</v>
      </c>
      <c r="C34" s="62">
        <v>0</v>
      </c>
    </row>
    <row r="35" spans="1:3">
      <c r="A35" s="61" t="s">
        <v>41</v>
      </c>
      <c r="B35" s="62">
        <v>297</v>
      </c>
      <c r="C35" s="62">
        <v>0</v>
      </c>
    </row>
    <row r="36" spans="1:3">
      <c r="A36" s="61" t="s">
        <v>42</v>
      </c>
      <c r="B36" s="62">
        <v>23</v>
      </c>
      <c r="C36" s="62">
        <v>202.02</v>
      </c>
    </row>
    <row r="37" spans="1:3">
      <c r="A37" s="61" t="s">
        <v>43</v>
      </c>
      <c r="B37" s="62">
        <v>50</v>
      </c>
      <c r="C37" s="62">
        <v>2202.0680000000002</v>
      </c>
    </row>
    <row r="38" spans="1:3">
      <c r="A38" s="61" t="s">
        <v>44</v>
      </c>
      <c r="B38" s="62">
        <v>127</v>
      </c>
      <c r="C38" s="62">
        <v>444.08600000000001</v>
      </c>
    </row>
    <row r="39" spans="1:3">
      <c r="A39" s="61" t="s">
        <v>45</v>
      </c>
      <c r="B39" s="62">
        <v>18</v>
      </c>
      <c r="C39" s="62">
        <v>2400.0390000000002</v>
      </c>
    </row>
    <row r="40" spans="1:3">
      <c r="A40" s="61" t="s">
        <v>46</v>
      </c>
      <c r="B40" s="62">
        <v>163</v>
      </c>
      <c r="C40" s="62">
        <v>6438.0150000000003</v>
      </c>
    </row>
    <row r="41" spans="1:3">
      <c r="A41" s="61" t="s">
        <v>47</v>
      </c>
      <c r="B41" s="62">
        <v>44</v>
      </c>
      <c r="C41" s="62">
        <v>1636.05</v>
      </c>
    </row>
    <row r="42" spans="1:3">
      <c r="A42" s="61" t="s">
        <v>48</v>
      </c>
      <c r="B42" s="62">
        <v>309</v>
      </c>
      <c r="C42" s="62">
        <v>4984.0280000000002</v>
      </c>
    </row>
    <row r="43" spans="1:3">
      <c r="A43" s="61" t="s">
        <v>49</v>
      </c>
      <c r="B43" s="62">
        <v>167</v>
      </c>
      <c r="C43" s="62">
        <v>360.01400000000001</v>
      </c>
    </row>
    <row r="44" spans="1:3">
      <c r="A44" s="61" t="s">
        <v>50</v>
      </c>
      <c r="B44" s="62">
        <v>139</v>
      </c>
      <c r="C44" s="62">
        <v>0</v>
      </c>
    </row>
    <row r="45" spans="1:3">
      <c r="A45" s="61" t="s">
        <v>51</v>
      </c>
      <c r="B45" s="62">
        <v>189</v>
      </c>
      <c r="C45" s="62">
        <v>344.072</v>
      </c>
    </row>
    <row r="46" spans="1:3">
      <c r="A46" s="61" t="s">
        <v>52</v>
      </c>
      <c r="B46" s="62">
        <v>296</v>
      </c>
      <c r="C46" s="62">
        <v>141.023</v>
      </c>
    </row>
    <row r="47" spans="1:3">
      <c r="A47" s="61" t="s">
        <v>195</v>
      </c>
      <c r="B47" s="62">
        <v>277</v>
      </c>
      <c r="C47" s="62">
        <v>2328.0909999999999</v>
      </c>
    </row>
    <row r="48" spans="1:3">
      <c r="A48" s="61" t="s">
        <v>54</v>
      </c>
      <c r="B48" s="62">
        <v>32</v>
      </c>
      <c r="C48" s="62">
        <v>22447.030999999999</v>
      </c>
    </row>
    <row r="49" spans="1:3">
      <c r="A49" s="61" t="s">
        <v>193</v>
      </c>
      <c r="B49" s="62">
        <v>244</v>
      </c>
      <c r="C49" s="62">
        <v>3669.0630000000001</v>
      </c>
    </row>
    <row r="50" spans="1:3">
      <c r="A50" s="61" t="s">
        <v>56</v>
      </c>
      <c r="B50" s="62">
        <v>4</v>
      </c>
      <c r="C50" s="62">
        <v>14103.09</v>
      </c>
    </row>
    <row r="51" spans="1:3">
      <c r="A51" s="61" t="s">
        <v>57</v>
      </c>
      <c r="B51" s="62">
        <v>132</v>
      </c>
      <c r="C51" s="62">
        <v>1991.075</v>
      </c>
    </row>
    <row r="52" spans="1:3">
      <c r="A52" s="61" t="s">
        <v>58</v>
      </c>
      <c r="B52" s="62">
        <v>68</v>
      </c>
      <c r="C52" s="62">
        <v>4237.0039999999999</v>
      </c>
    </row>
    <row r="53" spans="1:3">
      <c r="A53" s="61" t="s">
        <v>59</v>
      </c>
      <c r="B53" s="62">
        <v>38</v>
      </c>
      <c r="C53" s="62">
        <v>270.06200000000001</v>
      </c>
    </row>
    <row r="54" spans="1:3">
      <c r="A54" s="61" t="s">
        <v>59</v>
      </c>
      <c r="B54" s="62">
        <v>255</v>
      </c>
      <c r="C54" s="62">
        <v>373.084</v>
      </c>
    </row>
    <row r="55" spans="1:3">
      <c r="A55" s="61" t="s">
        <v>60</v>
      </c>
      <c r="B55" s="62">
        <v>16</v>
      </c>
      <c r="C55" s="62">
        <v>5.0039999999999996</v>
      </c>
    </row>
    <row r="56" spans="1:3">
      <c r="A56" s="61" t="s">
        <v>61</v>
      </c>
      <c r="B56" s="62">
        <v>126</v>
      </c>
      <c r="C56" s="62">
        <v>348.09699999999998</v>
      </c>
    </row>
    <row r="57" spans="1:3">
      <c r="A57" s="61" t="s">
        <v>62</v>
      </c>
      <c r="B57" s="62">
        <v>5</v>
      </c>
      <c r="C57" s="62">
        <v>8.0640000000000001</v>
      </c>
    </row>
    <row r="58" spans="1:3">
      <c r="A58" s="61" t="s">
        <v>63</v>
      </c>
      <c r="B58" s="62">
        <v>205</v>
      </c>
      <c r="C58" s="62">
        <v>0</v>
      </c>
    </row>
    <row r="59" spans="1:3">
      <c r="A59" s="61" t="s">
        <v>64</v>
      </c>
      <c r="B59" s="62">
        <v>204</v>
      </c>
      <c r="C59" s="62">
        <v>228.02799999999999</v>
      </c>
    </row>
    <row r="60" spans="1:3">
      <c r="A60" s="61" t="s">
        <v>65</v>
      </c>
      <c r="B60" s="62">
        <v>261</v>
      </c>
      <c r="C60" s="62">
        <v>2281.0810000000001</v>
      </c>
    </row>
    <row r="61" spans="1:3">
      <c r="A61" s="61" t="s">
        <v>66</v>
      </c>
      <c r="B61" s="62">
        <v>161</v>
      </c>
      <c r="C61" s="62">
        <v>0</v>
      </c>
    </row>
    <row r="62" spans="1:3">
      <c r="A62" s="61" t="s">
        <v>67</v>
      </c>
      <c r="B62" s="62">
        <v>111</v>
      </c>
      <c r="C62" s="62">
        <v>4.056</v>
      </c>
    </row>
    <row r="63" spans="1:3">
      <c r="A63" s="61" t="s">
        <v>68</v>
      </c>
      <c r="B63" s="62">
        <v>218</v>
      </c>
      <c r="C63" s="62">
        <v>1979.0809999999999</v>
      </c>
    </row>
    <row r="64" spans="1:3">
      <c r="A64" s="61" t="s">
        <v>69</v>
      </c>
      <c r="B64" s="62">
        <v>240</v>
      </c>
      <c r="C64" s="62">
        <v>13.021000000000001</v>
      </c>
    </row>
    <row r="65" spans="1:3">
      <c r="A65" s="61" t="s">
        <v>70</v>
      </c>
      <c r="B65" s="62">
        <v>82</v>
      </c>
      <c r="C65" s="62">
        <v>1309.086</v>
      </c>
    </row>
    <row r="66" spans="1:3">
      <c r="A66" s="61" t="s">
        <v>71</v>
      </c>
      <c r="B66" s="62">
        <v>87</v>
      </c>
      <c r="C66" s="62">
        <v>6222.0870000000004</v>
      </c>
    </row>
    <row r="67" spans="1:3">
      <c r="A67" s="61" t="s">
        <v>72</v>
      </c>
      <c r="B67" s="62">
        <v>30</v>
      </c>
      <c r="C67" s="62">
        <v>0</v>
      </c>
    </row>
    <row r="68" spans="1:3">
      <c r="A68" s="61" t="s">
        <v>72</v>
      </c>
      <c r="B68" s="62">
        <v>157</v>
      </c>
      <c r="C68" s="62">
        <v>0</v>
      </c>
    </row>
    <row r="69" spans="1:3">
      <c r="A69" s="61" t="s">
        <v>73</v>
      </c>
      <c r="B69" s="62">
        <v>278</v>
      </c>
      <c r="C69" s="62">
        <v>0</v>
      </c>
    </row>
    <row r="70" spans="1:3">
      <c r="A70" s="61" t="s">
        <v>74</v>
      </c>
      <c r="B70" s="62">
        <v>1</v>
      </c>
      <c r="C70" s="62">
        <v>2660.0659999999998</v>
      </c>
    </row>
    <row r="71" spans="1:3">
      <c r="A71" s="61" t="s">
        <v>75</v>
      </c>
      <c r="B71" s="62">
        <v>128</v>
      </c>
      <c r="C71" s="62">
        <v>1953.0429999999999</v>
      </c>
    </row>
    <row r="72" spans="1:3">
      <c r="A72" s="61" t="s">
        <v>76</v>
      </c>
      <c r="B72" s="62">
        <v>117</v>
      </c>
      <c r="C72" s="62">
        <v>102.053</v>
      </c>
    </row>
    <row r="73" spans="1:3">
      <c r="A73" s="61" t="s">
        <v>77</v>
      </c>
      <c r="B73" s="62">
        <v>198</v>
      </c>
      <c r="C73" s="62">
        <v>3643.0509999999999</v>
      </c>
    </row>
    <row r="74" spans="1:3">
      <c r="A74" s="61" t="s">
        <v>78</v>
      </c>
      <c r="B74" s="62">
        <v>88</v>
      </c>
      <c r="C74" s="62">
        <v>301.00099999999998</v>
      </c>
    </row>
    <row r="75" spans="1:3">
      <c r="A75" s="61" t="s">
        <v>79</v>
      </c>
      <c r="B75" s="62">
        <v>140</v>
      </c>
      <c r="C75" s="62">
        <v>2203.0970000000002</v>
      </c>
    </row>
    <row r="76" spans="1:3">
      <c r="A76" s="61" t="s">
        <v>80</v>
      </c>
      <c r="B76" s="62">
        <v>301</v>
      </c>
      <c r="C76" s="62">
        <v>7.024</v>
      </c>
    </row>
    <row r="77" spans="1:3">
      <c r="A77" s="61" t="s">
        <v>81</v>
      </c>
      <c r="B77" s="62">
        <v>55</v>
      </c>
      <c r="C77" s="62">
        <v>2666.0419999999999</v>
      </c>
    </row>
    <row r="78" spans="1:3">
      <c r="A78" s="61" t="s">
        <v>82</v>
      </c>
      <c r="B78" s="62">
        <v>151</v>
      </c>
      <c r="C78" s="62">
        <v>1852.0360000000001</v>
      </c>
    </row>
    <row r="79" spans="1:3">
      <c r="A79" s="61" t="s">
        <v>83</v>
      </c>
      <c r="B79" s="62">
        <v>64</v>
      </c>
      <c r="C79" s="62">
        <v>2051.096</v>
      </c>
    </row>
    <row r="80" spans="1:3">
      <c r="A80" s="61" t="s">
        <v>84</v>
      </c>
      <c r="B80" s="62">
        <v>279</v>
      </c>
      <c r="C80" s="62">
        <v>4926.0990000000002</v>
      </c>
    </row>
    <row r="81" spans="1:3">
      <c r="A81" s="61" t="s">
        <v>85</v>
      </c>
      <c r="B81" s="62">
        <v>202</v>
      </c>
      <c r="C81" s="62">
        <v>667.06200000000001</v>
      </c>
    </row>
    <row r="82" spans="1:3">
      <c r="A82" s="61" t="s">
        <v>185</v>
      </c>
      <c r="B82" s="62">
        <v>67</v>
      </c>
      <c r="C82" s="62">
        <v>268.084</v>
      </c>
    </row>
    <row r="83" spans="1:3">
      <c r="A83" s="61" t="s">
        <v>87</v>
      </c>
      <c r="B83" s="61" t="s">
        <v>88</v>
      </c>
      <c r="C83" s="62">
        <v>18997.080000000002</v>
      </c>
    </row>
    <row r="84" spans="1:3">
      <c r="A84" s="61" t="s">
        <v>89</v>
      </c>
      <c r="B84" s="62">
        <v>129</v>
      </c>
      <c r="C84" s="62">
        <v>8.2000000000000003E-2</v>
      </c>
    </row>
    <row r="85" spans="1:3">
      <c r="A85" s="61" t="s">
        <v>90</v>
      </c>
      <c r="B85" s="62">
        <v>158</v>
      </c>
      <c r="C85" s="62">
        <v>528.07100000000003</v>
      </c>
    </row>
    <row r="86" spans="1:3">
      <c r="A86" s="61" t="s">
        <v>91</v>
      </c>
      <c r="B86" s="62">
        <v>229</v>
      </c>
      <c r="C86" s="62">
        <v>98.043999999999997</v>
      </c>
    </row>
    <row r="87" spans="1:3">
      <c r="A87" s="61" t="s">
        <v>92</v>
      </c>
      <c r="B87" s="62">
        <v>166</v>
      </c>
      <c r="C87" s="62">
        <v>1204.0070000000001</v>
      </c>
    </row>
    <row r="88" spans="1:3">
      <c r="A88" s="61" t="s">
        <v>93</v>
      </c>
      <c r="B88" s="62">
        <v>147</v>
      </c>
      <c r="C88" s="62">
        <v>30216.09</v>
      </c>
    </row>
    <row r="89" spans="1:3">
      <c r="A89" s="61" t="s">
        <v>94</v>
      </c>
      <c r="B89" s="62">
        <v>274</v>
      </c>
      <c r="C89" s="62">
        <v>5261.03</v>
      </c>
    </row>
    <row r="90" spans="1:3">
      <c r="A90" s="61" t="s">
        <v>95</v>
      </c>
      <c r="B90" s="62">
        <v>300</v>
      </c>
      <c r="C90" s="62">
        <v>69.087999999999994</v>
      </c>
    </row>
    <row r="91" spans="1:3">
      <c r="A91" s="61" t="s">
        <v>96</v>
      </c>
      <c r="B91" s="62">
        <v>123</v>
      </c>
      <c r="C91" s="62">
        <v>0</v>
      </c>
    </row>
    <row r="92" spans="1:3">
      <c r="A92" s="61" t="s">
        <v>97</v>
      </c>
      <c r="B92" s="62">
        <v>34</v>
      </c>
      <c r="C92" s="62">
        <v>0</v>
      </c>
    </row>
    <row r="93" spans="1:3">
      <c r="A93" s="61" t="s">
        <v>98</v>
      </c>
      <c r="B93" s="62">
        <v>286</v>
      </c>
      <c r="C93" s="62">
        <v>861.08399999999995</v>
      </c>
    </row>
    <row r="94" spans="1:3">
      <c r="A94" s="61" t="s">
        <v>99</v>
      </c>
      <c r="B94" s="62">
        <v>92</v>
      </c>
      <c r="C94" s="62">
        <v>3013.0509999999999</v>
      </c>
    </row>
    <row r="95" spans="1:3">
      <c r="A95" s="61" t="s">
        <v>100</v>
      </c>
      <c r="B95" s="62">
        <v>283</v>
      </c>
      <c r="C95" s="62">
        <v>522.02</v>
      </c>
    </row>
    <row r="96" spans="1:3">
      <c r="A96" s="61" t="s">
        <v>101</v>
      </c>
      <c r="B96" s="62">
        <v>9</v>
      </c>
      <c r="C96" s="62">
        <v>604.01300000000003</v>
      </c>
    </row>
    <row r="97" spans="1:3">
      <c r="A97" s="61" t="s">
        <v>102</v>
      </c>
      <c r="B97" s="62">
        <v>136</v>
      </c>
      <c r="C97" s="62">
        <v>679.07500000000005</v>
      </c>
    </row>
    <row r="98" spans="1:3">
      <c r="A98" s="61" t="s">
        <v>184</v>
      </c>
      <c r="B98" s="62">
        <v>42</v>
      </c>
      <c r="C98" s="62">
        <v>8496.0010000000002</v>
      </c>
    </row>
    <row r="99" spans="1:3">
      <c r="A99" s="61" t="s">
        <v>104</v>
      </c>
      <c r="B99" s="62">
        <v>270</v>
      </c>
      <c r="C99" s="62">
        <v>7.0919999999999996</v>
      </c>
    </row>
    <row r="100" spans="1:3">
      <c r="A100" s="61" t="s">
        <v>105</v>
      </c>
      <c r="B100" s="62">
        <v>221</v>
      </c>
      <c r="C100" s="62">
        <v>1306.0440000000001</v>
      </c>
    </row>
    <row r="101" spans="1:3">
      <c r="A101" s="61" t="s">
        <v>106</v>
      </c>
      <c r="B101" s="62">
        <v>1</v>
      </c>
      <c r="C101" s="62">
        <v>12.048999999999999</v>
      </c>
    </row>
    <row r="102" spans="1:3">
      <c r="A102" s="61" t="s">
        <v>107</v>
      </c>
      <c r="B102" s="62">
        <v>227</v>
      </c>
      <c r="C102" s="62">
        <v>101.08</v>
      </c>
    </row>
    <row r="103" spans="1:3">
      <c r="A103" s="61" t="s">
        <v>108</v>
      </c>
      <c r="B103" s="62">
        <v>125</v>
      </c>
      <c r="C103" s="62">
        <v>322.03199999999998</v>
      </c>
    </row>
    <row r="104" spans="1:3">
      <c r="A104" s="61" t="s">
        <v>109</v>
      </c>
      <c r="B104" s="62">
        <v>299</v>
      </c>
      <c r="C104" s="62">
        <v>122.07899999999999</v>
      </c>
    </row>
    <row r="105" spans="1:3">
      <c r="A105" s="61" t="s">
        <v>110</v>
      </c>
      <c r="B105" s="62">
        <v>178</v>
      </c>
      <c r="C105" s="62">
        <v>3627.0540000000001</v>
      </c>
    </row>
    <row r="106" spans="1:3">
      <c r="A106" s="61" t="s">
        <v>111</v>
      </c>
      <c r="B106" s="62">
        <v>86</v>
      </c>
      <c r="C106" s="62">
        <v>693.00800000000004</v>
      </c>
    </row>
    <row r="107" spans="1:3">
      <c r="A107" s="61" t="s">
        <v>112</v>
      </c>
      <c r="B107" s="62">
        <v>31</v>
      </c>
      <c r="C107" s="62">
        <v>676.07</v>
      </c>
    </row>
    <row r="108" spans="1:3">
      <c r="A108" s="61" t="s">
        <v>113</v>
      </c>
      <c r="B108" s="62">
        <v>109</v>
      </c>
      <c r="C108" s="62">
        <v>331.08100000000002</v>
      </c>
    </row>
    <row r="109" spans="1:3">
      <c r="A109" s="61" t="s">
        <v>114</v>
      </c>
      <c r="B109" s="62">
        <v>315</v>
      </c>
      <c r="C109" s="62">
        <v>157.09299999999999</v>
      </c>
    </row>
    <row r="110" spans="1:3">
      <c r="A110" s="61" t="s">
        <v>115</v>
      </c>
      <c r="B110" s="62">
        <v>90</v>
      </c>
      <c r="C110" s="62">
        <v>13168.079</v>
      </c>
    </row>
    <row r="111" spans="1:3">
      <c r="A111" s="61" t="s">
        <v>116</v>
      </c>
      <c r="B111" s="62">
        <v>47</v>
      </c>
      <c r="C111" s="62">
        <v>622.02599999999995</v>
      </c>
    </row>
    <row r="112" spans="1:3">
      <c r="A112" s="61" t="s">
        <v>117</v>
      </c>
      <c r="B112" s="62">
        <v>294</v>
      </c>
      <c r="C112" s="62">
        <v>1348.0920000000001</v>
      </c>
    </row>
    <row r="113" spans="1:3">
      <c r="A113" s="61" t="s">
        <v>118</v>
      </c>
      <c r="B113" s="62">
        <v>214</v>
      </c>
      <c r="C113" s="62">
        <v>0</v>
      </c>
    </row>
    <row r="114" spans="1:3">
      <c r="A114" s="61" t="s">
        <v>119</v>
      </c>
      <c r="B114" s="62">
        <v>304</v>
      </c>
      <c r="C114" s="62">
        <v>673.09100000000001</v>
      </c>
    </row>
    <row r="115" spans="1:3">
      <c r="A115" s="61" t="s">
        <v>120</v>
      </c>
      <c r="B115" s="62">
        <v>6</v>
      </c>
      <c r="C115" s="62">
        <v>165.06100000000001</v>
      </c>
    </row>
    <row r="116" spans="1:3">
      <c r="A116" s="61" t="s">
        <v>121</v>
      </c>
      <c r="B116" s="62">
        <v>209</v>
      </c>
      <c r="C116" s="62">
        <v>673.07899999999995</v>
      </c>
    </row>
    <row r="117" spans="1:3">
      <c r="A117" s="61" t="s">
        <v>190</v>
      </c>
      <c r="B117" s="62">
        <v>107</v>
      </c>
      <c r="C117" s="62">
        <v>11241.03</v>
      </c>
    </row>
    <row r="118" spans="1:3">
      <c r="A118" s="61" t="s">
        <v>123</v>
      </c>
      <c r="B118" s="62">
        <v>155</v>
      </c>
      <c r="C118" s="62">
        <v>7705.0469999999996</v>
      </c>
    </row>
    <row r="119" spans="1:3">
      <c r="A119" s="61" t="s">
        <v>124</v>
      </c>
      <c r="B119" s="62">
        <v>33</v>
      </c>
      <c r="C119" s="62">
        <v>866.08399999999995</v>
      </c>
    </row>
    <row r="120" spans="1:3">
      <c r="A120" s="61" t="s">
        <v>192</v>
      </c>
      <c r="B120" s="62">
        <v>177</v>
      </c>
      <c r="C120" s="62">
        <v>632.06299999999999</v>
      </c>
    </row>
    <row r="121" spans="1:3">
      <c r="A121" s="61" t="s">
        <v>126</v>
      </c>
      <c r="B121" s="62">
        <v>193</v>
      </c>
      <c r="C121" s="62">
        <v>893.00699999999995</v>
      </c>
    </row>
    <row r="122" spans="1:3">
      <c r="A122" s="61" t="s">
        <v>127</v>
      </c>
      <c r="B122" s="62">
        <v>184</v>
      </c>
      <c r="C122" s="62">
        <v>114.01600000000001</v>
      </c>
    </row>
    <row r="123" spans="1:3">
      <c r="A123" s="61" t="s">
        <v>128</v>
      </c>
      <c r="B123" s="62">
        <v>168</v>
      </c>
      <c r="C123" s="62">
        <v>20.093</v>
      </c>
    </row>
    <row r="124" spans="1:3">
      <c r="A124" s="61" t="s">
        <v>129</v>
      </c>
      <c r="B124" s="62">
        <v>262</v>
      </c>
      <c r="C124" s="62">
        <v>5852.0590000000002</v>
      </c>
    </row>
    <row r="125" spans="1:3">
      <c r="A125" s="61" t="s">
        <v>132</v>
      </c>
      <c r="B125" s="61" t="s">
        <v>131</v>
      </c>
      <c r="C125" s="62">
        <v>2481.0059999999999</v>
      </c>
    </row>
    <row r="126" spans="1:3" ht="28">
      <c r="A126" s="61" t="s">
        <v>132</v>
      </c>
      <c r="B126" s="61" t="s">
        <v>133</v>
      </c>
      <c r="C126" s="62">
        <v>6969.0110000000004</v>
      </c>
    </row>
    <row r="127" spans="1:3">
      <c r="A127" s="61" t="s">
        <v>134</v>
      </c>
      <c r="B127" s="62">
        <v>203</v>
      </c>
      <c r="C127" s="62">
        <v>751.02599999999995</v>
      </c>
    </row>
    <row r="128" spans="1:3">
      <c r="A128" s="61" t="s">
        <v>135</v>
      </c>
      <c r="B128" s="62">
        <v>81</v>
      </c>
      <c r="C128" s="62">
        <v>6020.0439999999999</v>
      </c>
    </row>
    <row r="129" spans="1:3">
      <c r="A129" s="61" t="s">
        <v>136</v>
      </c>
      <c r="B129" s="62">
        <v>70</v>
      </c>
      <c r="C129" s="62">
        <v>0</v>
      </c>
    </row>
    <row r="130" spans="1:3">
      <c r="A130" s="61" t="s">
        <v>137</v>
      </c>
      <c r="B130" s="62">
        <v>233</v>
      </c>
      <c r="C130" s="62">
        <v>5062.067</v>
      </c>
    </row>
    <row r="131" spans="1:3">
      <c r="A131" s="61" t="s">
        <v>138</v>
      </c>
      <c r="B131" s="62">
        <v>141</v>
      </c>
      <c r="C131" s="62">
        <v>138.09800000000001</v>
      </c>
    </row>
    <row r="132" spans="1:3">
      <c r="A132" s="61" t="s">
        <v>139</v>
      </c>
      <c r="B132" s="62">
        <v>280</v>
      </c>
      <c r="C132" s="62">
        <v>339.04899999999998</v>
      </c>
    </row>
    <row r="133" spans="1:3">
      <c r="A133" s="61" t="s">
        <v>140</v>
      </c>
      <c r="B133" s="62">
        <v>271</v>
      </c>
      <c r="C133" s="62">
        <v>166.08799999999999</v>
      </c>
    </row>
    <row r="134" spans="1:3">
      <c r="A134" s="61" t="s">
        <v>141</v>
      </c>
      <c r="B134" s="62">
        <v>312</v>
      </c>
      <c r="C134" s="62">
        <v>0</v>
      </c>
    </row>
    <row r="135" spans="1:3">
      <c r="A135" s="61" t="s">
        <v>142</v>
      </c>
      <c r="B135" s="62">
        <v>135</v>
      </c>
      <c r="C135" s="62">
        <v>754.02800000000002</v>
      </c>
    </row>
    <row r="136" spans="1:3">
      <c r="A136" s="61" t="s">
        <v>143</v>
      </c>
      <c r="B136" s="62">
        <v>224</v>
      </c>
      <c r="C136" s="62">
        <v>32.029000000000003</v>
      </c>
    </row>
    <row r="137" spans="1:3">
      <c r="A137" s="61" t="s">
        <v>144</v>
      </c>
      <c r="B137" s="62">
        <v>252</v>
      </c>
      <c r="C137" s="62">
        <v>2165.058</v>
      </c>
    </row>
    <row r="138" spans="1:3">
      <c r="A138" s="61" t="s">
        <v>145</v>
      </c>
      <c r="B138" s="62">
        <v>19</v>
      </c>
      <c r="C138" s="62">
        <v>5339.0510000000004</v>
      </c>
    </row>
    <row r="139" spans="1:3">
      <c r="A139" s="61" t="s">
        <v>146</v>
      </c>
      <c r="B139" s="62">
        <v>112</v>
      </c>
      <c r="C139" s="62">
        <v>370.03399999999999</v>
      </c>
    </row>
    <row r="140" spans="1:3">
      <c r="A140" s="61" t="s">
        <v>147</v>
      </c>
      <c r="B140" s="62">
        <v>48</v>
      </c>
      <c r="C140" s="62">
        <v>0</v>
      </c>
    </row>
    <row r="141" spans="1:3">
      <c r="A141" s="61" t="s">
        <v>194</v>
      </c>
      <c r="B141" s="62">
        <v>248</v>
      </c>
      <c r="C141" s="62">
        <v>13903.045</v>
      </c>
    </row>
    <row r="142" spans="1:3">
      <c r="A142" s="61" t="s">
        <v>149</v>
      </c>
      <c r="B142" s="62">
        <v>171</v>
      </c>
      <c r="C142" s="62">
        <v>749.08600000000001</v>
      </c>
    </row>
    <row r="143" spans="1:3">
      <c r="A143" s="61" t="s">
        <v>150</v>
      </c>
      <c r="B143" s="62">
        <v>276</v>
      </c>
      <c r="C143" s="62">
        <v>31.004000000000001</v>
      </c>
    </row>
    <row r="144" spans="1:3">
      <c r="A144" s="61" t="s">
        <v>151</v>
      </c>
      <c r="B144" s="62">
        <v>191</v>
      </c>
      <c r="C144" s="62">
        <v>249.096</v>
      </c>
    </row>
    <row r="145" spans="1:3">
      <c r="A145" s="61" t="s">
        <v>152</v>
      </c>
      <c r="B145" s="62">
        <v>131</v>
      </c>
      <c r="C145" s="62">
        <v>6890.067</v>
      </c>
    </row>
    <row r="146" spans="1:3" ht="15">
      <c r="A146" s="61" t="s">
        <v>153</v>
      </c>
      <c r="B146" s="9"/>
      <c r="C146" s="62">
        <v>3965.0410000000002</v>
      </c>
    </row>
    <row r="147" spans="1:3">
      <c r="A147" s="61" t="s">
        <v>196</v>
      </c>
      <c r="B147" s="62">
        <v>281</v>
      </c>
      <c r="C147" s="62">
        <v>25156.01</v>
      </c>
    </row>
    <row r="148" spans="1:3">
      <c r="A148" s="61" t="s">
        <v>156</v>
      </c>
      <c r="B148" s="62">
        <v>46</v>
      </c>
      <c r="C148" s="62">
        <v>0</v>
      </c>
    </row>
    <row r="149" spans="1:3">
      <c r="A149" s="61" t="s">
        <v>156</v>
      </c>
      <c r="B149" s="62">
        <v>79</v>
      </c>
      <c r="C149" s="62">
        <v>0</v>
      </c>
    </row>
    <row r="150" spans="1:3">
      <c r="A150" s="61" t="s">
        <v>156</v>
      </c>
      <c r="B150" s="62">
        <v>173</v>
      </c>
      <c r="C150" s="62">
        <v>0</v>
      </c>
    </row>
    <row r="151" spans="1:3">
      <c r="A151" s="61" t="s">
        <v>157</v>
      </c>
      <c r="B151" s="62">
        <v>263.26400000000001</v>
      </c>
      <c r="C151" s="62">
        <v>1540.0840000000001</v>
      </c>
    </row>
    <row r="152" spans="1:3">
      <c r="A152" s="61" t="s">
        <v>158</v>
      </c>
      <c r="B152" s="62">
        <v>45</v>
      </c>
      <c r="C152" s="62">
        <v>1762.085</v>
      </c>
    </row>
    <row r="153" spans="1:3">
      <c r="A153" s="61" t="s">
        <v>159</v>
      </c>
      <c r="B153" s="62">
        <v>268</v>
      </c>
      <c r="C153" s="62">
        <v>5863.0190000000002</v>
      </c>
    </row>
    <row r="154" spans="1:3">
      <c r="A154" s="61" t="s">
        <v>160</v>
      </c>
      <c r="B154" s="62">
        <v>104</v>
      </c>
      <c r="C154" s="62">
        <v>8.5000000000000006E-2</v>
      </c>
    </row>
    <row r="155" spans="1:3">
      <c r="A155" s="61" t="s">
        <v>161</v>
      </c>
      <c r="B155" s="62">
        <v>29</v>
      </c>
      <c r="C155" s="62">
        <v>15441.009</v>
      </c>
    </row>
    <row r="156" spans="1:3">
      <c r="A156" s="61" t="s">
        <v>162</v>
      </c>
      <c r="B156" s="62">
        <v>28</v>
      </c>
      <c r="C156" s="62">
        <v>4393.0950000000003</v>
      </c>
    </row>
    <row r="157" spans="1:3">
      <c r="A157" s="61" t="s">
        <v>163</v>
      </c>
      <c r="B157" s="62">
        <v>27</v>
      </c>
      <c r="C157" s="62">
        <v>0</v>
      </c>
    </row>
    <row r="158" spans="1:3">
      <c r="A158" s="61" t="s">
        <v>164</v>
      </c>
      <c r="B158" s="62">
        <v>61</v>
      </c>
      <c r="C158" s="62">
        <v>4594.058</v>
      </c>
    </row>
    <row r="159" spans="1:3">
      <c r="A159" s="61" t="s">
        <v>165</v>
      </c>
      <c r="B159" s="62">
        <v>259</v>
      </c>
      <c r="C159" s="62">
        <v>43.042999999999999</v>
      </c>
    </row>
    <row r="160" spans="1:3">
      <c r="A160" s="61" t="s">
        <v>166</v>
      </c>
      <c r="B160" s="62">
        <v>108</v>
      </c>
      <c r="C160" s="62">
        <v>195.012</v>
      </c>
    </row>
    <row r="161" spans="1:3">
      <c r="A161" s="61" t="s">
        <v>167</v>
      </c>
      <c r="B161" s="62">
        <v>242</v>
      </c>
      <c r="C161" s="62">
        <v>15412.014999999999</v>
      </c>
    </row>
    <row r="162" spans="1:3">
      <c r="A162" s="61" t="s">
        <v>168</v>
      </c>
      <c r="B162" s="62">
        <v>269</v>
      </c>
      <c r="C162" s="62">
        <v>55.078000000000003</v>
      </c>
    </row>
    <row r="163" spans="1:3">
      <c r="A163" s="61" t="s">
        <v>169</v>
      </c>
      <c r="B163" s="62">
        <v>2</v>
      </c>
      <c r="C163" s="62">
        <v>0</v>
      </c>
    </row>
    <row r="164" spans="1:3">
      <c r="A164" s="61" t="s">
        <v>201</v>
      </c>
      <c r="B164" s="62">
        <v>24</v>
      </c>
      <c r="C164" s="62">
        <v>0</v>
      </c>
    </row>
    <row r="165" spans="1:3">
      <c r="A165" s="61" t="s">
        <v>171</v>
      </c>
      <c r="B165" s="62">
        <v>89</v>
      </c>
      <c r="C165" s="62">
        <v>195.05199999999999</v>
      </c>
    </row>
    <row r="166" spans="1:3">
      <c r="A166" s="61" t="s">
        <v>172</v>
      </c>
      <c r="B166" s="62">
        <v>97</v>
      </c>
      <c r="C166" s="62">
        <v>73651.024000000005</v>
      </c>
    </row>
    <row r="167" spans="1:3">
      <c r="A167" s="61" t="s">
        <v>188</v>
      </c>
      <c r="B167" s="62">
        <v>85</v>
      </c>
      <c r="C167" s="62">
        <v>2418.0659999999998</v>
      </c>
    </row>
    <row r="168" spans="1:3">
      <c r="A168" s="61" t="s">
        <v>186</v>
      </c>
      <c r="B168" s="62">
        <v>83</v>
      </c>
      <c r="C168" s="62">
        <v>584.09199999999998</v>
      </c>
    </row>
    <row r="169" spans="1:3">
      <c r="A169" s="61" t="s">
        <v>189</v>
      </c>
      <c r="B169" s="62">
        <v>100</v>
      </c>
      <c r="C169" s="62">
        <v>3693.0030000000002</v>
      </c>
    </row>
    <row r="170" spans="1:3">
      <c r="A170" s="61" t="s">
        <v>176</v>
      </c>
      <c r="B170" s="62">
        <v>113</v>
      </c>
      <c r="C170" s="62">
        <v>4559.0309999999999</v>
      </c>
    </row>
    <row r="171" spans="1:3">
      <c r="A171" s="61" t="s">
        <v>177</v>
      </c>
      <c r="B171" s="62">
        <v>236</v>
      </c>
      <c r="C171" s="62">
        <v>1304.0940000000001</v>
      </c>
    </row>
    <row r="172" spans="1:3">
      <c r="A172" s="61" t="s">
        <v>178</v>
      </c>
      <c r="B172" s="62">
        <v>15</v>
      </c>
      <c r="C172" s="62">
        <v>1418.0160000000001</v>
      </c>
    </row>
    <row r="173" spans="1:3">
      <c r="A173" s="61" t="s">
        <v>179</v>
      </c>
      <c r="B173" s="62">
        <v>251</v>
      </c>
      <c r="C173" s="62">
        <v>4296.0749999999998</v>
      </c>
    </row>
    <row r="174" spans="1:3">
      <c r="A174" s="61" t="s">
        <v>180</v>
      </c>
      <c r="B174" s="62">
        <v>57</v>
      </c>
      <c r="C174" s="62">
        <v>9448.0480000000007</v>
      </c>
    </row>
    <row r="175" spans="1:3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baseColWidth="10" defaultColWidth="8.83203125" defaultRowHeight="14" x14ac:dyDescent="0"/>
  <cols>
    <col min="1" max="1" width="15" customWidth="1"/>
    <col min="2" max="2" width="23.5" customWidth="1"/>
    <col min="4" max="6" width="22.5" style="15" customWidth="1"/>
  </cols>
  <sheetData>
    <row r="1" spans="1:6" ht="28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28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baseColWidth="10" defaultColWidth="8.83203125" defaultRowHeight="14" x14ac:dyDescent="0"/>
  <cols>
    <col min="2" max="2" width="28.1640625" customWidth="1"/>
    <col min="4" max="6" width="23.83203125" style="15" customWidth="1"/>
  </cols>
  <sheetData>
    <row r="1" spans="1:6" ht="28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28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valeev arthur</cp:lastModifiedBy>
  <cp:lastPrinted>2017-02-07T11:28:43Z</cp:lastPrinted>
  <dcterms:created xsi:type="dcterms:W3CDTF">2016-02-04T13:58:08Z</dcterms:created>
  <dcterms:modified xsi:type="dcterms:W3CDTF">2019-05-16T10:22:36Z</dcterms:modified>
</cp:coreProperties>
</file>